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tsorg1-my.sharepoint.com/personal/jmccarthy002_ets_org/Documents/2025 LTT/Appendix tables/"/>
    </mc:Choice>
  </mc:AlternateContent>
  <xr:revisionPtr revIDLastSave="0" documentId="8_{5D13F39D-938A-45D7-AD58-05AA3D8DE8F9}" xr6:coauthVersionLast="47" xr6:coauthVersionMax="47" xr10:uidLastSave="{00000000-0000-0000-0000-000000000000}"/>
  <bookViews>
    <workbookView xWindow="28680" yWindow="-120" windowWidth="29040" windowHeight="15720" xr2:uid="{00000000-000D-0000-FFFF-FFFF00000000}"/>
  </bookViews>
  <sheets>
    <sheet name="List of Tables" sheetId="1" r:id="rId1"/>
    <sheet name="R Samplesize" sheetId="2" r:id="rId2"/>
    <sheet name="M Samplesize" sheetId="3" r:id="rId3"/>
    <sheet name="R Participation Age 9" sheetId="4" r:id="rId4"/>
    <sheet name="R Participation Age 13" sheetId="5" r:id="rId5"/>
    <sheet name="M Participation Age 9" sheetId="6" r:id="rId6"/>
    <sheet name="M Participation Age 13" sheetId="7" r:id="rId7"/>
    <sheet name="RED Exclusion rates" sheetId="8" r:id="rId8"/>
    <sheet name="MAT Exclusion rates" sheetId="9" r:id="rId9"/>
    <sheet name="SDEL_Identified RED" sheetId="10" r:id="rId10"/>
    <sheet name="SDEL_Identified MAT" sheetId="11" r:id="rId11"/>
    <sheet name="R Type of Accommodation A09" sheetId="12" r:id="rId12"/>
    <sheet name="R Type of Accommodation A13" sheetId="13" r:id="rId13"/>
    <sheet name="M Type of Accommodation A09" sheetId="14" r:id="rId14"/>
    <sheet name="M Type of Accommodation A13" sheetId="15" r:id="rId15"/>
    <sheet name="RP-Performance-RED-a09" sheetId="16" r:id="rId16"/>
    <sheet name="RP-Performance-RED-a13" sheetId="17" r:id="rId17"/>
    <sheet name="RP-Performance-MAT-a09" sheetId="18" r:id="rId18"/>
    <sheet name="RP-Performance-MAT-a13" sheetId="19" r:id="rId19"/>
    <sheet name="MN-Performance-RED-a09" sheetId="20" r:id="rId20"/>
    <sheet name="MN-Performance-RED-a13" sheetId="21" r:id="rId21"/>
    <sheet name="MN-Performance-MAT-a09" sheetId="22" r:id="rId22"/>
    <sheet name="MN-Performance-MAT-a13"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1" l="1"/>
  <c r="A21" i="1"/>
  <c r="A20" i="1"/>
  <c r="A19" i="1"/>
  <c r="A18" i="1"/>
  <c r="A17" i="1"/>
  <c r="A16" i="1"/>
  <c r="A15" i="1"/>
  <c r="A14" i="1"/>
  <c r="A13" i="1"/>
  <c r="A12" i="1"/>
  <c r="A11" i="1"/>
  <c r="A10" i="1"/>
  <c r="A9" i="1"/>
  <c r="A8" i="1"/>
  <c r="A7" i="1"/>
  <c r="A6" i="1"/>
  <c r="A5" i="1"/>
  <c r="A4" i="1"/>
  <c r="A3" i="1"/>
  <c r="A2" i="1"/>
  <c r="A1" i="1"/>
</calcChain>
</file>

<file path=xl/sharedStrings.xml><?xml version="1.0" encoding="utf-8"?>
<sst xmlns="http://schemas.openxmlformats.org/spreadsheetml/2006/main" count="2249" uniqueCount="144">
  <si>
    <t>Student sample sizes and target populations in NAEP long-term trend reading, by age group: 2025</t>
  </si>
  <si>
    <t>Student sample sizes and target populations in NAEP long-term trend mathematics, by age group: 2025</t>
  </si>
  <si>
    <t>School and student participation rates at age 9 in NAEP long-term trend reading, by type of school: 2025</t>
  </si>
  <si>
    <t>School and student participation rates at age 13 in NAEP long-term trend reading, by type of school: 2025</t>
  </si>
  <si>
    <t>School and student participation rates at age 9 in NAEP long-term trend mathematics, by type of school: 2025</t>
  </si>
  <si>
    <t>School and student participation rates at age 13 in NAEP long-term trend mathematics, by type of school: 2025</t>
  </si>
  <si>
    <t>Percentage of students identified as students with disabilities and/or English learners excluded in NAEP long-term trend reading, as a percentage of all students, by subject and age group: Various years, 1990–2025</t>
  </si>
  <si>
    <t>Percentage of students identified as students with disabilities and/or English learners excluded in NAEP long-term trend mathematics, as a percentage of all students, by subject and age group: Various years, 1990–2025</t>
  </si>
  <si>
    <t>Percentage of 9- and 13-year-old students with disabilities (SD) and/or English learners (EL) identified, excluded, and assessed in NAEP long-term trend reading, as a percentage of all students, by SD/EL category: 2025</t>
  </si>
  <si>
    <t>Percentage of 9- and 13-year-old students with disabilities (SD) and/or English learners (EL) identified, excluded, and assessed in NAEP long-term trend mathematics, as a percentage of all students, by SD/EL category: 2025</t>
  </si>
  <si>
    <t>Percentage of students at age 9 identified as students with disabilities (SD) and/or English learners (EL) assessed in NAEP long-term trend reading with accommodations, by SD/EL category and type of accommodation: 2025</t>
  </si>
  <si>
    <t>Percentage of students at age 13 identified as students with disabilities (SD) and/or English learners (EL) assessed in NAEP long-term trend reading with accommodations, by SD/EL category and type of accommodation: 2025</t>
  </si>
  <si>
    <t>Percentage of students at age 9 identified as students with disabilities (SD) and/or English learners (EL) assessed in NAEP long-term trend mathematics with accommodations, by SD/EL category and type of accommodation: 2025</t>
  </si>
  <si>
    <t>Percentage of students at age 13 identified as students with disabilities (SD) and/or English learners (EL) assessed in NAEP long-term trend mathematics with accommodations, by SD/EL category and type of accommodation: 2025</t>
  </si>
  <si>
    <t>Percentage distribution of students at age 9 in NAEP long-term trend reading, by selected characteristics: Various years, 1971–2025</t>
  </si>
  <si>
    <t>Percentage distribution of students at age 13 in NAEP long-term trend reading, by selected characteristics: Various years, 1971–2025</t>
  </si>
  <si>
    <t>Percentage distribution of students at age 9 in NAEP long-term trend mathematics, by selected characteristics: Various years, 1978–2025</t>
  </si>
  <si>
    <t>Percentage distribution of students at age 13 in NAEP long-term trend mathematics, by selected characteristics: Various years, 1978–2025</t>
  </si>
  <si>
    <t>Average score results at age 9 in NAEP long-term trend reading, by selected characteristics: Various years, 1971–2025</t>
  </si>
  <si>
    <t>Average score results at age 13 in NAEP long-term trend reading, by selected characteristics: Various years, 1971–2025</t>
  </si>
  <si>
    <t>Average score results at age 9 in NAEP long-term trend mathematics, by selected characteristics: Various years, 1973–2025</t>
  </si>
  <si>
    <t>Average score results at age 13 in NAEP long-term trend mathematics, by selected characteristics: Various years, 1973–2025</t>
  </si>
  <si>
    <t>National Center for Education Statistics</t>
  </si>
  <si>
    <t>2025 Long-Term Trend Reading and Mathematics Assessments At Ages 9 and 13: Summary Data Tables for National Participation Rates, Proportions of SD and EL Students Identified, Accommodation Types, Demographics, and Performance Results</t>
  </si>
  <si>
    <t>Age Group</t>
  </si>
  <si>
    <t>Sample size</t>
  </si>
  <si>
    <t>Target population</t>
  </si>
  <si>
    <t>Age 9</t>
  </si>
  <si>
    <t>Nation</t>
  </si>
  <si>
    <t>Public</t>
  </si>
  <si>
    <t>Private</t>
  </si>
  <si>
    <t>Age 13</t>
  </si>
  <si>
    <t>NOTE:  The national totals for schools include Department of Defense Education Activity (overseas and domestic schools) and Bureau of Indian Education schools, which are not included in either the public or private school totals.  The sample size is rounded to the nearest hundred. The target population is rounded to the nearest thousand.</t>
  </si>
  <si>
    <t>SOURCE: U.S. Department of Education, Institute of Education Sciences, National Center for Education Statistics, National Assessment of Educational Progress (NAEP), 2025 Long-Term Trend Reading Assessment.</t>
  </si>
  <si>
    <t>SOURCE: U.S. Department of Education, Institute of Education Sciences, National Center for Education Statistics, National Assessment of Educational Progress (NAEP), 2025 Long-Term Trend Mathematics Assessment.</t>
  </si>
  <si>
    <t>Type of school</t>
  </si>
  <si>
    <t>School participation</t>
  </si>
  <si>
    <t>Student participation</t>
  </si>
  <si>
    <t>Student-weighted percent</t>
  </si>
  <si>
    <t>School-weighted percent</t>
  </si>
  <si>
    <t>Number of schools participating</t>
  </si>
  <si>
    <t>Number of students assessed</t>
  </si>
  <si>
    <t>NOTE:  The national totals for schools include Department of Defense Education Activity (overseas and domestic schools) and Bureau of Indian Education schools, which are not included in either the public or private school totals.  The number of schools is rounded to the nearest ten. The number of students is rounded to the nearest hundred.  The school participation rates are student-weighted percentages before substitution. Columns of percentages have different denominators.  Detail may not sum to totals because of rounding.</t>
  </si>
  <si>
    <t>Age group</t>
  </si>
  <si>
    <t xml:space="preserve">2004¹ </t>
  </si>
  <si>
    <t xml:space="preserve">2004² </t>
  </si>
  <si>
    <t>—</t>
  </si>
  <si>
    <t>— Not available.</t>
  </si>
  <si>
    <t>¹ Original assessment format. Results prior to 2004 are also from the original assessment format.</t>
  </si>
  <si>
    <t>² Revised assessment format. Results after 2004 are also from the revised assessment format.</t>
  </si>
  <si>
    <t>SOURCE: U.S. Department of Education, Institute of Education Sciences, National Center for Education Statistics, National Assessment of Educational Progress (NAEP), Various years, 1990–2025 Long-Term Trend Reading Assessments.</t>
  </si>
  <si>
    <t>SOURCE: U.S. Department of Education, Institute of Education Sciences, National Center for Education Statistics, National Assessment of Educational Progress (NAEP), Various years, 1990–2025 Long-Term Trend Mathematics Assessments.</t>
  </si>
  <si>
    <t>SD/EL category</t>
  </si>
  <si>
    <t>SD and/or EL</t>
  </si>
  <si>
    <t>Identified</t>
  </si>
  <si>
    <t>Excluded</t>
  </si>
  <si>
    <t>Assessed</t>
  </si>
  <si>
    <t>Without accommodations</t>
  </si>
  <si>
    <t>With accommodations</t>
  </si>
  <si>
    <t>SD</t>
  </si>
  <si>
    <t>EL</t>
  </si>
  <si>
    <t>NOTE: Students identified as both SD and EL were counted only once under the combined SD and/or EL category, but were counted separately under the SD and EL categories.  SD includes students identified as having either an Individualized Education Program or protection under Section 504 of the Rehabilitation Act of 1973.  Detail may not sum to totals because of rounding.</t>
  </si>
  <si>
    <t>Type of accommodation</t>
  </si>
  <si>
    <t>Braille version of the test</t>
  </si>
  <si>
    <t>#</t>
  </si>
  <si>
    <t>Breaks during test</t>
  </si>
  <si>
    <t>Cueing to stay on task</t>
  </si>
  <si>
    <t>Directions only presented in Sign Language</t>
  </si>
  <si>
    <t>Directions read aloud in English</t>
  </si>
  <si>
    <t>Directions read aloud in Spanish</t>
  </si>
  <si>
    <t>Extended time</t>
  </si>
  <si>
    <t>Large-print booklet</t>
  </si>
  <si>
    <t>Magnification equipment</t>
  </si>
  <si>
    <t>One-on-one</t>
  </si>
  <si>
    <t>Other</t>
  </si>
  <si>
    <t>Preferential seating</t>
  </si>
  <si>
    <t>Responds orally to scribe</t>
  </si>
  <si>
    <t>Response in Sign Language</t>
  </si>
  <si>
    <t>School staff administers/Aide present</t>
  </si>
  <si>
    <t>Small group</t>
  </si>
  <si>
    <t>Special equipment</t>
  </si>
  <si>
    <t>Uses computer or typewriter to respond</t>
  </si>
  <si>
    <t>Uses template</t>
  </si>
  <si>
    <t># Percentages less than .005.</t>
  </si>
  <si>
    <t>NOTE: Students identified as both SD and EL were counted only once under the combined SD and/or EL category, but were counted separately under the SD and EL categories. SD includes students identified as having either an Individualized Education Program or protection under Section 504 of the Rehabilitation Act of 1973.</t>
  </si>
  <si>
    <t>SOURCE: U.S. Department of Education, Institute of Education Sciences, National Center for Education Statistics, National Assessment of Educational Progress (NAEP), 2025 Reading Assessment.</t>
  </si>
  <si>
    <t>Bilingual booklet</t>
  </si>
  <si>
    <t>Bilingual dictionary</t>
  </si>
  <si>
    <t>Presentation in Sign Language</t>
  </si>
  <si>
    <t>Read aloud in English (all)</t>
  </si>
  <si>
    <t>Read aloud in English (occasional)</t>
  </si>
  <si>
    <t>Read aloud in Spanish</t>
  </si>
  <si>
    <t>SOURCE: U.S. Department of Education, Institute of Education Sciences, National Center for Education Statistics, National Assessment of Educational Progress (NAEP), 2025 Mathematics Assessment.</t>
  </si>
  <si>
    <t>Characteristics</t>
  </si>
  <si>
    <t>Race/ethnicity</t>
  </si>
  <si>
    <t>White</t>
  </si>
  <si>
    <t>Black</t>
  </si>
  <si>
    <t>Hispanic</t>
  </si>
  <si>
    <t>Sex</t>
  </si>
  <si>
    <t>Male</t>
  </si>
  <si>
    <t>Female</t>
  </si>
  <si>
    <t>Economically disadvantaged status</t>
  </si>
  <si>
    <t>Economically disadvantaged</t>
  </si>
  <si>
    <t>Not economically disadvantaged</t>
  </si>
  <si>
    <t>Information not available</t>
  </si>
  <si>
    <t>Private: Catholic</t>
  </si>
  <si>
    <t>‡</t>
  </si>
  <si>
    <t>Grade attended</t>
  </si>
  <si>
    <t>3rd grade or below</t>
  </si>
  <si>
    <t>4th grade</t>
  </si>
  <si>
    <t>5th grade or above</t>
  </si>
  <si>
    <t>#*</t>
  </si>
  <si>
    <t>School location</t>
  </si>
  <si>
    <t>City</t>
  </si>
  <si>
    <t>Suburb</t>
  </si>
  <si>
    <t>Town</t>
  </si>
  <si>
    <t>Rural</t>
  </si>
  <si>
    <t>Region of the country</t>
  </si>
  <si>
    <t>Northeast</t>
  </si>
  <si>
    <t>Midwest</t>
  </si>
  <si>
    <t>South</t>
  </si>
  <si>
    <t>West</t>
  </si>
  <si>
    <t>Status as students with disabilities (SD)</t>
  </si>
  <si>
    <t>Not SD</t>
  </si>
  <si>
    <t>Status as English learners (EL)</t>
  </si>
  <si>
    <t>Not EL</t>
  </si>
  <si>
    <t># Rounds to zero.</t>
  </si>
  <si>
    <t>‡ Reporting standards not met. Sample size insufficient to permit a reliable estimate.</t>
  </si>
  <si>
    <r>
      <t>* Significantly different (</t>
    </r>
    <r>
      <rPr>
        <i/>
        <sz val="11"/>
        <color rgb="FF333333"/>
        <rFont val="Calibri"/>
      </rPr>
      <t>p</t>
    </r>
    <r>
      <rPr>
        <sz val="11"/>
        <color theme="1"/>
        <rFont val="Calibri"/>
        <family val="2"/>
        <scheme val="minor"/>
      </rPr>
      <t xml:space="preserve"> &lt; .05) from 2025.</t>
    </r>
  </si>
  <si>
    <t>NOTE:  Black includes African American, Hispanic includes Latino, and "Other" includes Asian/Pacific Islander, American Indian/Alaska Native, and unclassified, which was used in the NAEP long-term trend assessment prior to 2012 and was classified as Two or More Races in 2012 and later assessment years. Race categories exclude Hispanic origin.  For the grade attended variable, fourth grade is the typical grade for 9-year-old students and eighth grade is the typical grade for 13-year-old students.  For students at age 9, results are not shown for the parental education level category because research indicates that these students are less likely to report this information accurately.  Results are not shown for private schools under the type of school category because the participation rate for private schools did not meet the minimum participation guidelines for reporting in 2020.  Beginning with the 2024 assessment, the variable previously reported as "eligibility for the National School Lunch Program" is relabeled as "economically disadvantaged status" to better reflect the data collecting procedure for this variable. The results for "economically disadvantaged status" are available for 2003 and later NAEP assessment years.  NAEP aims to include all students sampled for the assessments including students with disabilities and English learners. This goal is accomplished by allowing many of the same accommodations that students use on other tests such as extra testing time or individual administration. Traditionally, the long-term trend assessments have not provided such accommodations. Accommodations were first made available in the long-term trend assessments in 2004 as part of the changes made to the assessment.  The category "students with disabilities" includes students identified as having either an Individualized Education Program or protection under Section 504 of the Rehabilitation Act of 1973.  The results for students with disabilities and English learners are based on students who were assessed and cannot be generalized to the total population of such students.  Detail may not sum to totals because of rounding.</t>
  </si>
  <si>
    <t>SOURCE: U.S. Department of Education, Institute of Education Sciences, National Center for Education Statistics, National Assessment of Educational Progress (NAEP), various years, 1971–2025 Long-Term Trend Reading Assessments.</t>
  </si>
  <si>
    <t>Parents' highest education level</t>
  </si>
  <si>
    <t>Did not finish high school</t>
  </si>
  <si>
    <t>Graduated from high school</t>
  </si>
  <si>
    <t>Some education after high school</t>
  </si>
  <si>
    <t>Graduated from college</t>
  </si>
  <si>
    <t>Unknown</t>
  </si>
  <si>
    <t>7rd grade or below</t>
  </si>
  <si>
    <t>8th grade</t>
  </si>
  <si>
    <t>9th grade or above</t>
  </si>
  <si>
    <t>NOTE:  Black includes African American, Hispanic includes Latino, and "Other" includes Asian/Pacific Islander, American Indian/Alaska Native, and unclassified, which was used in the NAEP long-term trend assessment prior to 2012 and was classified as Two or More Races in 2012 and later assessment years. Race categories exclude Hispanic origin.  For the grade attended variable, fourth grade is the typical grade for 9-year-old students and eighth grade is the typical grade for 13-year-old students.  Results are not available for parents' highest education level prior to 2004 in NAEP long-term trend reading assessments because the wording of the survey question for this variable in the revised format of the reading assessments administered in 2004 and later was different from previous years.  Results are not shown for private schools under the type of school category because the participation rate for private schools did not meet the minimum participation guidelines for reporting in 2020.  Beginning with the 2024 assessment, the variable previously reported as "eligibility for the National School Lunch Program" is relabeled as "economically disadvantaged status" to better reflect the data collecting procedure for this variable. The results for "economically disadvantaged status" are available for 2003 and later NAEP assessment years.  NAEP aims to include all students sampled for the assessments including students with disabilities and English learners. This goal is accomplished by allowing many of the same accommodations that students use on other tests such as extra testing time or individual administration. Traditionally, the long-term trend assessments have not provided such accommodations. Accommodations were first made available in the long-term trend assessments in 2004 as part of the changes made to the assessment.  The category "students with disabilities" includes students identified as having either an Individualized Education Program or protection under Section 504 of the Rehabilitation Act of 1973.  The results for students with disabilities and English learners are based on students who were assessed and cannot be generalized to the total population of such students.  Detail may not sum to totals because of rounding.</t>
  </si>
  <si>
    <t>SOURCE: U.S. Department of Education, Institute of Education Sciences, National Center for Education Statistics, National Assessment of Educational Progress (NAEP), various years, 1978–2025 Long-Term Trend Mathematics Assessments.</t>
  </si>
  <si>
    <t>Overall average score</t>
  </si>
  <si>
    <t>SOURCE: U.S. Department of Education, Institute of Education Sciences, National Center for Education Statistics, National Assessment of Educational Progress (NAEP), various years, 1973–2025 Long-Term Trend Mathematics Assessments.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</si>
</sst>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quot;¹&quot;"/>
    <numFmt numFmtId="165" formatCode="0&quot;²&quot;"/>
    <numFmt numFmtId="166" formatCode="0&quot;*&quot;"/>
    <numFmt numFmtId="167" formatCode="0&quot;  &quot;"/>
    <numFmt numFmtId="168" formatCode="0;\-0;0;@&quot;  &quot;"/>
  </numFmts>
  <fonts count="6" x14ac:knownFonts="1">
    <font>
      <sz val="11"/>
      <color theme="1"/>
      <name val="Calibri"/>
      <family val="2"/>
      <scheme val="minor"/>
    </font>
    <font>
      <sz val="18"/>
      <color rgb="FF333333"/>
      <name val="Impact"/>
    </font>
    <font>
      <b/>
      <sz val="11"/>
      <color rgb="FF333333"/>
      <name val="Calibri"/>
    </font>
    <font>
      <sz val="11"/>
      <color rgb="FF333333"/>
      <name val="Calibri"/>
    </font>
    <font>
      <sz val="12"/>
      <color theme="10"/>
      <name val="Calibri"/>
      <family val="2"/>
      <scheme val="minor"/>
    </font>
    <font>
      <i/>
      <sz val="11"/>
      <color rgb="FF333333"/>
      <name val="Calibri"/>
    </font>
  </fonts>
  <fills count="3">
    <fill>
      <patternFill patternType="none"/>
    </fill>
    <fill>
      <patternFill patternType="gray125"/>
    </fill>
    <fill>
      <patternFill patternType="solid">
        <fgColor rgb="FFEAEDED"/>
      </patternFill>
    </fill>
  </fills>
  <borders count="10">
    <border>
      <left/>
      <right/>
      <top/>
      <bottom/>
      <diagonal/>
    </border>
    <border>
      <left/>
      <right/>
      <top style="thin">
        <color rgb="FF333330"/>
      </top>
      <bottom style="medium">
        <color rgb="FF333350"/>
      </bottom>
      <diagonal/>
    </border>
    <border>
      <left style="thin">
        <color rgb="FF333330"/>
      </left>
      <right/>
      <top style="thin">
        <color rgb="FF333330"/>
      </top>
      <bottom style="medium">
        <color rgb="FF333350"/>
      </bottom>
      <diagonal/>
    </border>
    <border>
      <left style="thin">
        <color rgb="FF333330"/>
      </left>
      <right/>
      <top/>
      <bottom/>
      <diagonal/>
    </border>
    <border>
      <left/>
      <right/>
      <top/>
      <bottom style="thin">
        <color rgb="FF333350"/>
      </bottom>
      <diagonal/>
    </border>
    <border>
      <left style="thin">
        <color rgb="FF333330"/>
      </left>
      <right/>
      <top/>
      <bottom style="thin">
        <color rgb="FF333350"/>
      </bottom>
      <diagonal/>
    </border>
    <border>
      <left/>
      <right/>
      <top style="thin">
        <color rgb="FF333350"/>
      </top>
      <bottom/>
      <diagonal/>
    </border>
    <border>
      <left/>
      <right/>
      <top/>
      <bottom style="medium">
        <color rgb="FF333350"/>
      </bottom>
      <diagonal/>
    </border>
    <border>
      <left/>
      <right/>
      <top style="thin">
        <color rgb="FF333330"/>
      </top>
      <bottom style="medium">
        <color rgb="FF333350"/>
      </bottom>
      <diagonal/>
    </border>
    <border>
      <left style="thin">
        <color rgb="FF333330"/>
      </left>
      <right/>
      <top/>
      <bottom style="medium">
        <color rgb="FF333350"/>
      </bottom>
      <diagonal/>
    </border>
  </borders>
  <cellStyleXfs count="2">
    <xf numFmtId="0" fontId="0" fillId="0" borderId="0"/>
    <xf numFmtId="0" fontId="4" fillId="0" borderId="0"/>
  </cellStyleXfs>
  <cellXfs count="43">
    <xf numFmtId="0" fontId="0" fillId="0" borderId="0" xfId="0"/>
    <xf numFmtId="0" fontId="4" fillId="0" borderId="0" xfId="1"/>
    <xf numFmtId="0" fontId="1" fillId="0" borderId="0" xfId="0" applyFont="1" applyAlignment="1">
      <alignment horizontal="left"/>
    </xf>
    <xf numFmtId="0" fontId="2" fillId="0" borderId="0" xfId="0" applyFont="1" applyAlignment="1">
      <alignment horizontal="left"/>
    </xf>
    <xf numFmtId="0" fontId="2" fillId="0" borderId="1" xfId="0" applyFont="1" applyBorder="1" applyAlignment="1">
      <alignment horizontal="left" wrapText="1"/>
    </xf>
    <xf numFmtId="0" fontId="2" fillId="0" borderId="2" xfId="0" applyFont="1" applyBorder="1" applyAlignment="1">
      <alignment horizontal="right" wrapText="1"/>
    </xf>
    <xf numFmtId="0" fontId="2" fillId="0" borderId="0" xfId="0" applyFont="1" applyAlignment="1">
      <alignment horizontal="left" wrapText="1"/>
    </xf>
    <xf numFmtId="3" fontId="2" fillId="0" borderId="3" xfId="0" applyNumberFormat="1" applyFont="1" applyBorder="1" applyAlignment="1">
      <alignment horizontal="right"/>
    </xf>
    <xf numFmtId="0" fontId="3" fillId="0" borderId="0" xfId="0" applyFont="1" applyAlignment="1">
      <alignment horizontal="left" wrapText="1" indent="1"/>
    </xf>
    <xf numFmtId="3" fontId="3" fillId="0" borderId="3" xfId="0" applyNumberFormat="1" applyFont="1" applyBorder="1" applyAlignment="1">
      <alignment horizontal="right"/>
    </xf>
    <xf numFmtId="1" fontId="3" fillId="0" borderId="3" xfId="0" applyNumberFormat="1" applyFont="1" applyBorder="1" applyAlignment="1">
      <alignment horizontal="right"/>
    </xf>
    <xf numFmtId="0" fontId="3" fillId="0" borderId="4" xfId="0" applyFont="1" applyBorder="1" applyAlignment="1">
      <alignment horizontal="left" wrapText="1" indent="1"/>
    </xf>
    <xf numFmtId="1" fontId="3" fillId="0" borderId="5" xfId="0" applyNumberFormat="1" applyFont="1" applyBorder="1" applyAlignment="1">
      <alignment horizontal="right"/>
    </xf>
    <xf numFmtId="3" fontId="3" fillId="0" borderId="5" xfId="0" applyNumberFormat="1" applyFont="1" applyBorder="1" applyAlignment="1">
      <alignment horizontal="right"/>
    </xf>
    <xf numFmtId="0" fontId="3" fillId="0" borderId="6" xfId="0" applyFont="1" applyBorder="1" applyAlignment="1">
      <alignment horizontal="left"/>
    </xf>
    <xf numFmtId="0" fontId="3" fillId="0" borderId="0" xfId="0" applyFont="1" applyAlignment="1">
      <alignment horizontal="left"/>
    </xf>
    <xf numFmtId="0" fontId="2" fillId="0" borderId="9" xfId="0" applyFont="1" applyBorder="1" applyAlignment="1">
      <alignment horizontal="right" wrapText="1"/>
    </xf>
    <xf numFmtId="1" fontId="2" fillId="0" borderId="3" xfId="0" applyNumberFormat="1" applyFont="1" applyBorder="1" applyAlignment="1">
      <alignment horizontal="right"/>
    </xf>
    <xf numFmtId="0" fontId="3" fillId="0" borderId="0" xfId="0" applyFont="1" applyAlignment="1">
      <alignment horizontal="left" wrapText="1"/>
    </xf>
    <xf numFmtId="0" fontId="3" fillId="0" borderId="4" xfId="0" applyFont="1" applyBorder="1" applyAlignment="1">
      <alignment horizontal="left" wrapText="1"/>
    </xf>
    <xf numFmtId="1" fontId="2" fillId="0" borderId="2" xfId="0" applyNumberFormat="1" applyFont="1" applyBorder="1" applyAlignment="1">
      <alignment horizontal="right" wrapText="1"/>
    </xf>
    <xf numFmtId="0" fontId="3" fillId="0" borderId="3" xfId="0" applyFont="1" applyBorder="1" applyAlignment="1">
      <alignment horizontal="right"/>
    </xf>
    <xf numFmtId="0" fontId="3" fillId="0" borderId="5" xfId="0" applyFont="1" applyBorder="1" applyAlignment="1">
      <alignment horizontal="right"/>
    </xf>
    <xf numFmtId="0" fontId="3" fillId="0" borderId="0" xfId="0" applyFont="1" applyAlignment="1">
      <alignment horizontal="left" wrapText="1" indent="2"/>
    </xf>
    <xf numFmtId="0" fontId="3" fillId="0" borderId="0" xfId="0" applyFont="1" applyAlignment="1">
      <alignment horizontal="left" wrapText="1" indent="3"/>
    </xf>
    <xf numFmtId="0" fontId="3" fillId="0" borderId="4" xfId="0" applyFont="1" applyBorder="1" applyAlignment="1">
      <alignment horizontal="left" wrapText="1" indent="3"/>
    </xf>
    <xf numFmtId="2" fontId="3" fillId="0" borderId="3" xfId="0" applyNumberFormat="1" applyFont="1" applyBorder="1" applyAlignment="1">
      <alignment horizontal="right"/>
    </xf>
    <xf numFmtId="2" fontId="3" fillId="0" borderId="5" xfId="0" applyNumberFormat="1" applyFont="1" applyBorder="1" applyAlignment="1">
      <alignment horizontal="right"/>
    </xf>
    <xf numFmtId="164" fontId="2" fillId="0" borderId="2" xfId="0" applyNumberFormat="1" applyFont="1" applyBorder="1" applyAlignment="1">
      <alignment horizontal="right" wrapText="1"/>
    </xf>
    <xf numFmtId="165" fontId="2" fillId="0" borderId="2" xfId="0" applyNumberFormat="1" applyFont="1" applyBorder="1" applyAlignment="1">
      <alignment horizontal="right" wrapText="1"/>
    </xf>
    <xf numFmtId="166" fontId="3" fillId="0" borderId="3" xfId="0" applyNumberFormat="1" applyFont="1" applyBorder="1" applyAlignment="1">
      <alignment horizontal="right"/>
    </xf>
    <xf numFmtId="167" fontId="3" fillId="0" borderId="3" xfId="0" applyNumberFormat="1" applyFont="1" applyBorder="1" applyAlignment="1">
      <alignment horizontal="right"/>
    </xf>
    <xf numFmtId="168" fontId="3" fillId="0" borderId="3" xfId="0" applyNumberFormat="1" applyFont="1" applyBorder="1" applyAlignment="1">
      <alignment horizontal="right"/>
    </xf>
    <xf numFmtId="168" fontId="3" fillId="0" borderId="5" xfId="0" applyNumberFormat="1" applyFont="1" applyBorder="1" applyAlignment="1">
      <alignment horizontal="right"/>
    </xf>
    <xf numFmtId="166" fontId="3" fillId="0" borderId="5" xfId="0" applyNumberFormat="1" applyFont="1" applyBorder="1" applyAlignment="1">
      <alignment horizontal="right"/>
    </xf>
    <xf numFmtId="167" fontId="3" fillId="0" borderId="5" xfId="0" applyNumberFormat="1" applyFont="1" applyBorder="1" applyAlignment="1">
      <alignment horizontal="right"/>
    </xf>
    <xf numFmtId="0" fontId="2" fillId="2" borderId="0" xfId="0" applyFont="1" applyFill="1" applyAlignment="1">
      <alignment horizontal="left" wrapText="1"/>
    </xf>
    <xf numFmtId="0" fontId="0" fillId="0" borderId="0" xfId="0"/>
    <xf numFmtId="0" fontId="2" fillId="0" borderId="1" xfId="0" applyFont="1" applyBorder="1" applyAlignment="1">
      <alignment horizontal="left" wrapText="1"/>
    </xf>
    <xf numFmtId="0" fontId="0" fillId="0" borderId="7" xfId="0" applyBorder="1"/>
    <xf numFmtId="0" fontId="2" fillId="0" borderId="2" xfId="0" applyFont="1" applyBorder="1" applyAlignment="1">
      <alignment horizontal="center" wrapText="1"/>
    </xf>
    <xf numFmtId="0" fontId="0" fillId="0" borderId="8" xfId="0" applyBorder="1"/>
    <xf numFmtId="0" fontId="3"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2"/>
  <sheetViews>
    <sheetView tabSelected="1" workbookViewId="0"/>
  </sheetViews>
  <sheetFormatPr defaultRowHeight="15" x14ac:dyDescent="0.25"/>
  <cols>
    <col min="1" max="1" width="31.7109375" customWidth="1"/>
  </cols>
  <sheetData>
    <row r="1" spans="1:2" ht="15.75" x14ac:dyDescent="0.25">
      <c r="A1" s="1" t="str">
        <f>HYPERLINK("#'R Samplesize'!A1", "R Samplesize")</f>
        <v>R Samplesize</v>
      </c>
      <c r="B1" t="s">
        <v>0</v>
      </c>
    </row>
    <row r="2" spans="1:2" ht="15.75" x14ac:dyDescent="0.25">
      <c r="A2" s="1" t="str">
        <f>HYPERLINK("#'M Samplesize'!A1", "M Samplesize")</f>
        <v>M Samplesize</v>
      </c>
      <c r="B2" t="s">
        <v>1</v>
      </c>
    </row>
    <row r="3" spans="1:2" ht="15.75" x14ac:dyDescent="0.25">
      <c r="A3" s="1" t="str">
        <f>HYPERLINK("#'R Participation Age 9'!A1", "R Participation Age 9")</f>
        <v>R Participation Age 9</v>
      </c>
      <c r="B3" t="s">
        <v>2</v>
      </c>
    </row>
    <row r="4" spans="1:2" ht="15.75" x14ac:dyDescent="0.25">
      <c r="A4" s="1" t="str">
        <f>HYPERLINK("#'R Participation Age 13'!A1", "R Participation Age 13")</f>
        <v>R Participation Age 13</v>
      </c>
      <c r="B4" t="s">
        <v>3</v>
      </c>
    </row>
    <row r="5" spans="1:2" ht="15.75" x14ac:dyDescent="0.25">
      <c r="A5" s="1" t="str">
        <f>HYPERLINK("#'M Participation Age 9'!A1", "M Participation Age 9")</f>
        <v>M Participation Age 9</v>
      </c>
      <c r="B5" t="s">
        <v>4</v>
      </c>
    </row>
    <row r="6" spans="1:2" ht="15.75" x14ac:dyDescent="0.25">
      <c r="A6" s="1" t="str">
        <f>HYPERLINK("#'M Participation Age 13'!A1", "M Participation Age 13")</f>
        <v>M Participation Age 13</v>
      </c>
      <c r="B6" t="s">
        <v>5</v>
      </c>
    </row>
    <row r="7" spans="1:2" ht="15.75" x14ac:dyDescent="0.25">
      <c r="A7" s="1" t="str">
        <f>HYPERLINK("#'RED Exclusion rates'!A1", "RED Exclusion rates")</f>
        <v>RED Exclusion rates</v>
      </c>
      <c r="B7" t="s">
        <v>6</v>
      </c>
    </row>
    <row r="8" spans="1:2" ht="15.75" x14ac:dyDescent="0.25">
      <c r="A8" s="1" t="str">
        <f>HYPERLINK("#'MAT Exclusion rates'!A1", "MAT Exclusion rates")</f>
        <v>MAT Exclusion rates</v>
      </c>
      <c r="B8" t="s">
        <v>7</v>
      </c>
    </row>
    <row r="9" spans="1:2" ht="15.75" x14ac:dyDescent="0.25">
      <c r="A9" s="1" t="str">
        <f>HYPERLINK("#'SDEL_Identified RED'!A1", "SDEL_Identified RED")</f>
        <v>SDEL_Identified RED</v>
      </c>
      <c r="B9" t="s">
        <v>8</v>
      </c>
    </row>
    <row r="10" spans="1:2" ht="15.75" x14ac:dyDescent="0.25">
      <c r="A10" s="1" t="str">
        <f>HYPERLINK("#'SDEL_Identified MAT'!A1", "SDEL_Identified MAT")</f>
        <v>SDEL_Identified MAT</v>
      </c>
      <c r="B10" t="s">
        <v>9</v>
      </c>
    </row>
    <row r="11" spans="1:2" ht="15.75" x14ac:dyDescent="0.25">
      <c r="A11" s="1" t="str">
        <f>HYPERLINK("#'R Type of Accommodation A09'!A1", "R Type of Accommodation A09")</f>
        <v>R Type of Accommodation A09</v>
      </c>
      <c r="B11" t="s">
        <v>10</v>
      </c>
    </row>
    <row r="12" spans="1:2" ht="15.75" x14ac:dyDescent="0.25">
      <c r="A12" s="1" t="str">
        <f>HYPERLINK("#'R Type of Accommodation A13'!A1", "R Type of Accommodation A13")</f>
        <v>R Type of Accommodation A13</v>
      </c>
      <c r="B12" t="s">
        <v>11</v>
      </c>
    </row>
    <row r="13" spans="1:2" ht="15.75" x14ac:dyDescent="0.25">
      <c r="A13" s="1" t="str">
        <f>HYPERLINK("#'M Type of Accommodation A09'!A1", "M Type of Accommodation A09")</f>
        <v>M Type of Accommodation A09</v>
      </c>
      <c r="B13" t="s">
        <v>12</v>
      </c>
    </row>
    <row r="14" spans="1:2" ht="15.75" x14ac:dyDescent="0.25">
      <c r="A14" s="1" t="str">
        <f>HYPERLINK("#'M Type of Accommodation A13'!A1", "M Type of Accommodation A13")</f>
        <v>M Type of Accommodation A13</v>
      </c>
      <c r="B14" t="s">
        <v>13</v>
      </c>
    </row>
    <row r="15" spans="1:2" ht="15.75" x14ac:dyDescent="0.25">
      <c r="A15" s="1" t="str">
        <f>HYPERLINK("#'RP-Performance-RED-a09'!A1", "RP-Performance-RED-a09")</f>
        <v>RP-Performance-RED-a09</v>
      </c>
      <c r="B15" t="s">
        <v>14</v>
      </c>
    </row>
    <row r="16" spans="1:2" ht="15.75" x14ac:dyDescent="0.25">
      <c r="A16" s="1" t="str">
        <f>HYPERLINK("#'RP-Performance-RED-a13'!A1", "RP-Performance-RED-a13")</f>
        <v>RP-Performance-RED-a13</v>
      </c>
      <c r="B16" t="s">
        <v>15</v>
      </c>
    </row>
    <row r="17" spans="1:2" ht="15.75" x14ac:dyDescent="0.25">
      <c r="A17" s="1" t="str">
        <f>HYPERLINK("#'RP-Performance-MAT-a09'!A1", "RP-Performance-MAT-a09")</f>
        <v>RP-Performance-MAT-a09</v>
      </c>
      <c r="B17" t="s">
        <v>16</v>
      </c>
    </row>
    <row r="18" spans="1:2" ht="15.75" x14ac:dyDescent="0.25">
      <c r="A18" s="1" t="str">
        <f>HYPERLINK("#'RP-Performance-MAT-a13'!A1", "RP-Performance-MAT-a13")</f>
        <v>RP-Performance-MAT-a13</v>
      </c>
      <c r="B18" t="s">
        <v>17</v>
      </c>
    </row>
    <row r="19" spans="1:2" ht="15.75" x14ac:dyDescent="0.25">
      <c r="A19" s="1" t="str">
        <f>HYPERLINK("#'MN-Performance-RED-a09'!A1", "MN-Performance-RED-a09")</f>
        <v>MN-Performance-RED-a09</v>
      </c>
      <c r="B19" t="s">
        <v>18</v>
      </c>
    </row>
    <row r="20" spans="1:2" ht="15.75" x14ac:dyDescent="0.25">
      <c r="A20" s="1" t="str">
        <f>HYPERLINK("#'MN-Performance-RED-a13'!A1", "MN-Performance-RED-a13")</f>
        <v>MN-Performance-RED-a13</v>
      </c>
      <c r="B20" t="s">
        <v>19</v>
      </c>
    </row>
    <row r="21" spans="1:2" ht="15.75" x14ac:dyDescent="0.25">
      <c r="A21" s="1" t="str">
        <f>HYPERLINK("#'MN-Performance-MAT-a09'!A1", "MN-Performance-MAT-a09")</f>
        <v>MN-Performance-MAT-a09</v>
      </c>
      <c r="B21" t="s">
        <v>20</v>
      </c>
    </row>
    <row r="22" spans="1:2" ht="15.75" x14ac:dyDescent="0.25">
      <c r="A22" s="1" t="str">
        <f>HYPERLINK("#'MN-Performance-MAT-a13'!A1", "MN-Performance-MAT-a13")</f>
        <v>MN-Performance-MAT-a13</v>
      </c>
      <c r="B22" t="s">
        <v>21</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5"/>
  <sheetViews>
    <sheetView workbookViewId="0"/>
  </sheetViews>
  <sheetFormatPr defaultRowHeight="15" x14ac:dyDescent="0.25"/>
  <cols>
    <col min="1" max="1" width="36" customWidth="1"/>
    <col min="2" max="3" width="18" customWidth="1"/>
  </cols>
  <sheetData>
    <row r="1" spans="1:3" ht="22.5" x14ac:dyDescent="0.3">
      <c r="A1" s="2" t="s">
        <v>22</v>
      </c>
    </row>
    <row r="2" spans="1:3" x14ac:dyDescent="0.25">
      <c r="A2" s="3" t="s">
        <v>23</v>
      </c>
    </row>
    <row r="4" spans="1:3" x14ac:dyDescent="0.25">
      <c r="A4" s="3" t="s">
        <v>8</v>
      </c>
    </row>
    <row r="5" spans="1:3" x14ac:dyDescent="0.25">
      <c r="A5" s="4" t="s">
        <v>52</v>
      </c>
      <c r="B5" s="5" t="s">
        <v>27</v>
      </c>
      <c r="C5" s="5" t="s">
        <v>31</v>
      </c>
    </row>
    <row r="6" spans="1:3" x14ac:dyDescent="0.25">
      <c r="A6" s="42" t="s">
        <v>53</v>
      </c>
      <c r="B6" s="37"/>
      <c r="C6" s="37"/>
    </row>
    <row r="7" spans="1:3" x14ac:dyDescent="0.25">
      <c r="A7" s="8" t="s">
        <v>54</v>
      </c>
      <c r="B7" s="10">
        <v>27.799213999999999</v>
      </c>
      <c r="C7" s="10">
        <v>24.490583000000001</v>
      </c>
    </row>
    <row r="8" spans="1:3" x14ac:dyDescent="0.25">
      <c r="A8" s="23" t="s">
        <v>55</v>
      </c>
      <c r="B8" s="10">
        <v>4.9863590000000002</v>
      </c>
      <c r="C8" s="10">
        <v>3.8159640000000001</v>
      </c>
    </row>
    <row r="9" spans="1:3" x14ac:dyDescent="0.25">
      <c r="A9" s="23" t="s">
        <v>56</v>
      </c>
      <c r="B9" s="10">
        <v>22.812856</v>
      </c>
      <c r="C9" s="10">
        <v>20.674619</v>
      </c>
    </row>
    <row r="10" spans="1:3" x14ac:dyDescent="0.25">
      <c r="A10" s="24" t="s">
        <v>57</v>
      </c>
      <c r="B10" s="10">
        <v>9.7275290000000005</v>
      </c>
      <c r="C10" s="10">
        <v>7.4708540000000001</v>
      </c>
    </row>
    <row r="11" spans="1:3" x14ac:dyDescent="0.25">
      <c r="A11" s="24" t="s">
        <v>58</v>
      </c>
      <c r="B11" s="10">
        <v>13.085326</v>
      </c>
      <c r="C11" s="10">
        <v>13.203765000000001</v>
      </c>
    </row>
    <row r="12" spans="1:3" x14ac:dyDescent="0.25">
      <c r="A12" s="42" t="s">
        <v>59</v>
      </c>
      <c r="B12" s="37"/>
      <c r="C12" s="37"/>
    </row>
    <row r="13" spans="1:3" x14ac:dyDescent="0.25">
      <c r="A13" s="8" t="s">
        <v>54</v>
      </c>
      <c r="B13" s="10">
        <v>16.319572000000001</v>
      </c>
      <c r="C13" s="10">
        <v>15.795730000000001</v>
      </c>
    </row>
    <row r="14" spans="1:3" x14ac:dyDescent="0.25">
      <c r="A14" s="23" t="s">
        <v>55</v>
      </c>
      <c r="B14" s="10">
        <v>3.4649610000000002</v>
      </c>
      <c r="C14" s="10">
        <v>2.9143590000000001</v>
      </c>
    </row>
    <row r="15" spans="1:3" x14ac:dyDescent="0.25">
      <c r="A15" s="23" t="s">
        <v>56</v>
      </c>
      <c r="B15" s="10">
        <v>12.854611</v>
      </c>
      <c r="C15" s="10">
        <v>12.881371</v>
      </c>
    </row>
    <row r="16" spans="1:3" x14ac:dyDescent="0.25">
      <c r="A16" s="24" t="s">
        <v>57</v>
      </c>
      <c r="B16" s="10">
        <v>3.532956</v>
      </c>
      <c r="C16" s="10">
        <v>2.66635</v>
      </c>
    </row>
    <row r="17" spans="1:3" x14ac:dyDescent="0.25">
      <c r="A17" s="24" t="s">
        <v>58</v>
      </c>
      <c r="B17" s="10">
        <v>9.3216549999999998</v>
      </c>
      <c r="C17" s="10">
        <v>10.215021</v>
      </c>
    </row>
    <row r="18" spans="1:3" x14ac:dyDescent="0.25">
      <c r="A18" s="42" t="s">
        <v>60</v>
      </c>
      <c r="B18" s="37"/>
      <c r="C18" s="37"/>
    </row>
    <row r="19" spans="1:3" x14ac:dyDescent="0.25">
      <c r="A19" s="8" t="s">
        <v>54</v>
      </c>
      <c r="B19" s="10">
        <v>13.466476</v>
      </c>
      <c r="C19" s="10">
        <v>10.134592</v>
      </c>
    </row>
    <row r="20" spans="1:3" x14ac:dyDescent="0.25">
      <c r="A20" s="23" t="s">
        <v>55</v>
      </c>
      <c r="B20" s="10">
        <v>2.1949879999999999</v>
      </c>
      <c r="C20" s="10">
        <v>1.2681020000000001</v>
      </c>
    </row>
    <row r="21" spans="1:3" x14ac:dyDescent="0.25">
      <c r="A21" s="23" t="s">
        <v>56</v>
      </c>
      <c r="B21" s="10">
        <v>11.271488</v>
      </c>
      <c r="C21" s="10">
        <v>8.8664900000000006</v>
      </c>
    </row>
    <row r="22" spans="1:3" x14ac:dyDescent="0.25">
      <c r="A22" s="24" t="s">
        <v>57</v>
      </c>
      <c r="B22" s="10">
        <v>6.4716440000000004</v>
      </c>
      <c r="C22" s="10">
        <v>5.0228529999999996</v>
      </c>
    </row>
    <row r="23" spans="1:3" x14ac:dyDescent="0.25">
      <c r="A23" s="25" t="s">
        <v>58</v>
      </c>
      <c r="B23" s="12">
        <v>4.7998430000000001</v>
      </c>
      <c r="C23" s="12">
        <v>3.8436370000000002</v>
      </c>
    </row>
    <row r="24" spans="1:3" x14ac:dyDescent="0.25">
      <c r="A24" s="14" t="s">
        <v>61</v>
      </c>
    </row>
    <row r="25" spans="1:3" x14ac:dyDescent="0.25">
      <c r="A25" s="15" t="s">
        <v>33</v>
      </c>
    </row>
  </sheetData>
  <mergeCells count="3">
    <mergeCell ref="A6:C6"/>
    <mergeCell ref="A12:C12"/>
    <mergeCell ref="A18:C1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5"/>
  <sheetViews>
    <sheetView workbookViewId="0"/>
  </sheetViews>
  <sheetFormatPr defaultRowHeight="15" x14ac:dyDescent="0.25"/>
  <cols>
    <col min="1" max="1" width="36" customWidth="1"/>
    <col min="2" max="3" width="18" customWidth="1"/>
  </cols>
  <sheetData>
    <row r="1" spans="1:3" ht="22.5" x14ac:dyDescent="0.3">
      <c r="A1" s="2" t="s">
        <v>22</v>
      </c>
    </row>
    <row r="2" spans="1:3" x14ac:dyDescent="0.25">
      <c r="A2" s="3" t="s">
        <v>23</v>
      </c>
    </row>
    <row r="4" spans="1:3" x14ac:dyDescent="0.25">
      <c r="A4" s="3" t="s">
        <v>9</v>
      </c>
    </row>
    <row r="5" spans="1:3" x14ac:dyDescent="0.25">
      <c r="A5" s="4" t="s">
        <v>52</v>
      </c>
      <c r="B5" s="5" t="s">
        <v>27</v>
      </c>
      <c r="C5" s="5" t="s">
        <v>31</v>
      </c>
    </row>
    <row r="6" spans="1:3" x14ac:dyDescent="0.25">
      <c r="A6" s="42" t="s">
        <v>53</v>
      </c>
      <c r="B6" s="37"/>
      <c r="C6" s="37"/>
    </row>
    <row r="7" spans="1:3" x14ac:dyDescent="0.25">
      <c r="A7" s="8" t="s">
        <v>54</v>
      </c>
      <c r="B7" s="10">
        <v>29.128291999999998</v>
      </c>
      <c r="C7" s="10">
        <v>24.718667</v>
      </c>
    </row>
    <row r="8" spans="1:3" x14ac:dyDescent="0.25">
      <c r="A8" s="23" t="s">
        <v>55</v>
      </c>
      <c r="B8" s="10">
        <v>3.5780349999999999</v>
      </c>
      <c r="C8" s="10">
        <v>3.2372960000000002</v>
      </c>
    </row>
    <row r="9" spans="1:3" x14ac:dyDescent="0.25">
      <c r="A9" s="23" t="s">
        <v>56</v>
      </c>
      <c r="B9" s="10">
        <v>25.550256999999998</v>
      </c>
      <c r="C9" s="10">
        <v>21.481370999999999</v>
      </c>
    </row>
    <row r="10" spans="1:3" x14ac:dyDescent="0.25">
      <c r="A10" s="24" t="s">
        <v>57</v>
      </c>
      <c r="B10" s="10">
        <v>9.5258240000000001</v>
      </c>
      <c r="C10" s="10">
        <v>7.3336189999999997</v>
      </c>
    </row>
    <row r="11" spans="1:3" x14ac:dyDescent="0.25">
      <c r="A11" s="24" t="s">
        <v>58</v>
      </c>
      <c r="B11" s="10">
        <v>16.024433999999999</v>
      </c>
      <c r="C11" s="10">
        <v>14.147753</v>
      </c>
    </row>
    <row r="12" spans="1:3" x14ac:dyDescent="0.25">
      <c r="A12" s="42" t="s">
        <v>59</v>
      </c>
      <c r="B12" s="37"/>
      <c r="C12" s="37"/>
    </row>
    <row r="13" spans="1:3" x14ac:dyDescent="0.25">
      <c r="A13" s="8" t="s">
        <v>54</v>
      </c>
      <c r="B13" s="10">
        <v>17.187615000000001</v>
      </c>
      <c r="C13" s="10">
        <v>16.041530000000002</v>
      </c>
    </row>
    <row r="14" spans="1:3" x14ac:dyDescent="0.25">
      <c r="A14" s="23" t="s">
        <v>55</v>
      </c>
      <c r="B14" s="10">
        <v>2.6496019999999998</v>
      </c>
      <c r="C14" s="10">
        <v>2.5879379999999998</v>
      </c>
    </row>
    <row r="15" spans="1:3" x14ac:dyDescent="0.25">
      <c r="A15" s="23" t="s">
        <v>56</v>
      </c>
      <c r="B15" s="10">
        <v>14.538012999999999</v>
      </c>
      <c r="C15" s="10">
        <v>13.453593</v>
      </c>
    </row>
    <row r="16" spans="1:3" x14ac:dyDescent="0.25">
      <c r="A16" s="24" t="s">
        <v>57</v>
      </c>
      <c r="B16" s="10">
        <v>3.507835</v>
      </c>
      <c r="C16" s="10">
        <v>2.5380099999999999</v>
      </c>
    </row>
    <row r="17" spans="1:3" x14ac:dyDescent="0.25">
      <c r="A17" s="24" t="s">
        <v>58</v>
      </c>
      <c r="B17" s="10">
        <v>11.030179</v>
      </c>
      <c r="C17" s="10">
        <v>10.915583</v>
      </c>
    </row>
    <row r="18" spans="1:3" x14ac:dyDescent="0.25">
      <c r="A18" s="42" t="s">
        <v>60</v>
      </c>
      <c r="B18" s="37"/>
      <c r="C18" s="37"/>
    </row>
    <row r="19" spans="1:3" x14ac:dyDescent="0.25">
      <c r="A19" s="8" t="s">
        <v>54</v>
      </c>
      <c r="B19" s="10">
        <v>14.087408999999999</v>
      </c>
      <c r="C19" s="10">
        <v>10.229001</v>
      </c>
    </row>
    <row r="20" spans="1:3" x14ac:dyDescent="0.25">
      <c r="A20" s="23" t="s">
        <v>55</v>
      </c>
      <c r="B20" s="10">
        <v>1.4993879999999999</v>
      </c>
      <c r="C20" s="10">
        <v>0.92041700000000004</v>
      </c>
    </row>
    <row r="21" spans="1:3" x14ac:dyDescent="0.25">
      <c r="A21" s="23" t="s">
        <v>56</v>
      </c>
      <c r="B21" s="10">
        <v>12.588020999999999</v>
      </c>
      <c r="C21" s="10">
        <v>9.3085839999999997</v>
      </c>
    </row>
    <row r="22" spans="1:3" x14ac:dyDescent="0.25">
      <c r="A22" s="24" t="s">
        <v>57</v>
      </c>
      <c r="B22" s="10">
        <v>6.240424</v>
      </c>
      <c r="C22" s="10">
        <v>5.0425870000000002</v>
      </c>
    </row>
    <row r="23" spans="1:3" x14ac:dyDescent="0.25">
      <c r="A23" s="25" t="s">
        <v>58</v>
      </c>
      <c r="B23" s="12">
        <v>6.3475979999999996</v>
      </c>
      <c r="C23" s="12">
        <v>4.2659979999999997</v>
      </c>
    </row>
    <row r="24" spans="1:3" x14ac:dyDescent="0.25">
      <c r="A24" s="14" t="s">
        <v>61</v>
      </c>
    </row>
    <row r="25" spans="1:3" x14ac:dyDescent="0.25">
      <c r="A25" s="15" t="s">
        <v>34</v>
      </c>
    </row>
  </sheetData>
  <mergeCells count="3">
    <mergeCell ref="A6:C6"/>
    <mergeCell ref="A12:C12"/>
    <mergeCell ref="A18:C1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7"/>
  <sheetViews>
    <sheetView workbookViewId="0"/>
  </sheetViews>
  <sheetFormatPr defaultRowHeight="15" x14ac:dyDescent="0.25"/>
  <cols>
    <col min="1" max="1" width="54" customWidth="1"/>
    <col min="2" max="4" width="14" customWidth="1"/>
  </cols>
  <sheetData>
    <row r="1" spans="1:4" ht="22.5" x14ac:dyDescent="0.3">
      <c r="A1" s="2" t="s">
        <v>22</v>
      </c>
    </row>
    <row r="2" spans="1:4" x14ac:dyDescent="0.25">
      <c r="A2" s="3" t="s">
        <v>23</v>
      </c>
    </row>
    <row r="4" spans="1:4" x14ac:dyDescent="0.25">
      <c r="A4" s="3" t="s">
        <v>10</v>
      </c>
    </row>
    <row r="5" spans="1:4" x14ac:dyDescent="0.25">
      <c r="A5" s="4" t="s">
        <v>62</v>
      </c>
      <c r="B5" s="5" t="s">
        <v>53</v>
      </c>
      <c r="C5" s="5" t="s">
        <v>59</v>
      </c>
      <c r="D5" s="5" t="s">
        <v>60</v>
      </c>
    </row>
    <row r="6" spans="1:4" x14ac:dyDescent="0.25">
      <c r="A6" s="18" t="s">
        <v>63</v>
      </c>
      <c r="B6" s="21" t="s">
        <v>64</v>
      </c>
      <c r="C6" s="21" t="s">
        <v>64</v>
      </c>
      <c r="D6" s="21" t="s">
        <v>64</v>
      </c>
    </row>
    <row r="7" spans="1:4" x14ac:dyDescent="0.25">
      <c r="A7" s="18" t="s">
        <v>65</v>
      </c>
      <c r="B7" s="26">
        <v>4.9595000000000002</v>
      </c>
      <c r="C7" s="26">
        <v>4.3159999999999998</v>
      </c>
      <c r="D7" s="26">
        <v>1.1133</v>
      </c>
    </row>
    <row r="8" spans="1:4" x14ac:dyDescent="0.25">
      <c r="A8" s="18" t="s">
        <v>66</v>
      </c>
      <c r="B8" s="26">
        <v>1.9469000000000001</v>
      </c>
      <c r="C8" s="26">
        <v>1.8953</v>
      </c>
      <c r="D8" s="26">
        <v>0.26819999999999999</v>
      </c>
    </row>
    <row r="9" spans="1:4" x14ac:dyDescent="0.25">
      <c r="A9" s="18" t="s">
        <v>67</v>
      </c>
      <c r="B9" s="26">
        <v>3.3599999999999998E-2</v>
      </c>
      <c r="C9" s="26">
        <v>3.3700000000000001E-2</v>
      </c>
      <c r="D9" s="21" t="s">
        <v>64</v>
      </c>
    </row>
    <row r="10" spans="1:4" x14ac:dyDescent="0.25">
      <c r="A10" s="18" t="s">
        <v>68</v>
      </c>
      <c r="B10" s="26">
        <v>5.6407999999999996</v>
      </c>
      <c r="C10" s="26">
        <v>4.1045999999999996</v>
      </c>
      <c r="D10" s="26">
        <v>2.1383000000000001</v>
      </c>
    </row>
    <row r="11" spans="1:4" x14ac:dyDescent="0.25">
      <c r="A11" s="18" t="s">
        <v>69</v>
      </c>
      <c r="B11" s="26">
        <v>0.39750000000000002</v>
      </c>
      <c r="C11" s="26">
        <v>4.36E-2</v>
      </c>
      <c r="D11" s="26">
        <v>0.39750000000000002</v>
      </c>
    </row>
    <row r="12" spans="1:4" x14ac:dyDescent="0.25">
      <c r="A12" s="18" t="s">
        <v>70</v>
      </c>
      <c r="B12" s="26">
        <v>9.8466000000000005</v>
      </c>
      <c r="C12" s="26">
        <v>6.93</v>
      </c>
      <c r="D12" s="26">
        <v>3.7507000000000001</v>
      </c>
    </row>
    <row r="13" spans="1:4" x14ac:dyDescent="0.25">
      <c r="A13" s="18" t="s">
        <v>71</v>
      </c>
      <c r="B13" s="26">
        <v>3.8199999999999998E-2</v>
      </c>
      <c r="C13" s="26">
        <v>3.8199999999999998E-2</v>
      </c>
      <c r="D13" s="26">
        <v>1.41E-2</v>
      </c>
    </row>
    <row r="14" spans="1:4" x14ac:dyDescent="0.25">
      <c r="A14" s="18" t="s">
        <v>72</v>
      </c>
      <c r="B14" s="26">
        <v>1.37E-2</v>
      </c>
      <c r="C14" s="26">
        <v>1.37E-2</v>
      </c>
      <c r="D14" s="21" t="s">
        <v>64</v>
      </c>
    </row>
    <row r="15" spans="1:4" x14ac:dyDescent="0.25">
      <c r="A15" s="18" t="s">
        <v>73</v>
      </c>
      <c r="B15" s="26">
        <v>0.43109999999999998</v>
      </c>
      <c r="C15" s="26">
        <v>0.43149999999999999</v>
      </c>
      <c r="D15" s="26">
        <v>5.3600000000000002E-2</v>
      </c>
    </row>
    <row r="16" spans="1:4" x14ac:dyDescent="0.25">
      <c r="A16" s="18" t="s">
        <v>74</v>
      </c>
      <c r="B16" s="26">
        <v>0.14779999999999999</v>
      </c>
      <c r="C16" s="26">
        <v>0.14799999999999999</v>
      </c>
      <c r="D16" s="26">
        <v>2.5499999999999998E-2</v>
      </c>
    </row>
    <row r="17" spans="1:4" x14ac:dyDescent="0.25">
      <c r="A17" s="18" t="s">
        <v>75</v>
      </c>
      <c r="B17" s="26">
        <v>2.6009000000000002</v>
      </c>
      <c r="C17" s="26">
        <v>2.56</v>
      </c>
      <c r="D17" s="26">
        <v>0.21859999999999999</v>
      </c>
    </row>
    <row r="18" spans="1:4" x14ac:dyDescent="0.25">
      <c r="A18" s="18" t="s">
        <v>76</v>
      </c>
      <c r="B18" s="26">
        <v>0.25679999999999997</v>
      </c>
      <c r="C18" s="26">
        <v>0.25700000000000001</v>
      </c>
      <c r="D18" s="26">
        <v>4.7100000000000003E-2</v>
      </c>
    </row>
    <row r="19" spans="1:4" x14ac:dyDescent="0.25">
      <c r="A19" s="18" t="s">
        <v>77</v>
      </c>
      <c r="B19" s="21" t="s">
        <v>64</v>
      </c>
      <c r="C19" s="21" t="s">
        <v>64</v>
      </c>
      <c r="D19" s="21" t="s">
        <v>64</v>
      </c>
    </row>
    <row r="20" spans="1:4" x14ac:dyDescent="0.25">
      <c r="A20" s="18" t="s">
        <v>78</v>
      </c>
      <c r="B20" s="26">
        <v>0.89190000000000003</v>
      </c>
      <c r="C20" s="26">
        <v>0.79469999999999996</v>
      </c>
      <c r="D20" s="26">
        <v>0.14660000000000001</v>
      </c>
    </row>
    <row r="21" spans="1:4" x14ac:dyDescent="0.25">
      <c r="A21" s="18" t="s">
        <v>79</v>
      </c>
      <c r="B21" s="26">
        <v>7.57</v>
      </c>
      <c r="C21" s="26">
        <v>6.3654000000000002</v>
      </c>
      <c r="D21" s="26">
        <v>1.972</v>
      </c>
    </row>
    <row r="22" spans="1:4" x14ac:dyDescent="0.25">
      <c r="A22" s="18" t="s">
        <v>80</v>
      </c>
      <c r="B22" s="26">
        <v>0.37259999999999999</v>
      </c>
      <c r="C22" s="26">
        <v>0.373</v>
      </c>
      <c r="D22" s="26">
        <v>2.5600000000000001E-2</v>
      </c>
    </row>
    <row r="23" spans="1:4" x14ac:dyDescent="0.25">
      <c r="A23" s="18" t="s">
        <v>81</v>
      </c>
      <c r="B23" s="26">
        <v>0.1</v>
      </c>
      <c r="C23" s="26">
        <v>0.10009999999999999</v>
      </c>
      <c r="D23" s="26">
        <v>1.0200000000000001E-2</v>
      </c>
    </row>
    <row r="24" spans="1:4" x14ac:dyDescent="0.25">
      <c r="A24" s="19" t="s">
        <v>82</v>
      </c>
      <c r="B24" s="27">
        <v>4.8500000000000001E-2</v>
      </c>
      <c r="C24" s="27">
        <v>4.8599999999999997E-2</v>
      </c>
      <c r="D24" s="27">
        <v>1.18E-2</v>
      </c>
    </row>
    <row r="25" spans="1:4" x14ac:dyDescent="0.25">
      <c r="A25" s="14" t="s">
        <v>83</v>
      </c>
    </row>
    <row r="26" spans="1:4" x14ac:dyDescent="0.25">
      <c r="A26" s="15" t="s">
        <v>84</v>
      </c>
    </row>
    <row r="27" spans="1:4" x14ac:dyDescent="0.25">
      <c r="A27" s="15" t="s">
        <v>85</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7"/>
  <sheetViews>
    <sheetView workbookViewId="0"/>
  </sheetViews>
  <sheetFormatPr defaultRowHeight="15" x14ac:dyDescent="0.25"/>
  <cols>
    <col min="1" max="1" width="54" customWidth="1"/>
    <col min="2" max="4" width="14" customWidth="1"/>
  </cols>
  <sheetData>
    <row r="1" spans="1:4" ht="22.5" x14ac:dyDescent="0.3">
      <c r="A1" s="2" t="s">
        <v>22</v>
      </c>
    </row>
    <row r="2" spans="1:4" x14ac:dyDescent="0.25">
      <c r="A2" s="3" t="s">
        <v>23</v>
      </c>
    </row>
    <row r="4" spans="1:4" x14ac:dyDescent="0.25">
      <c r="A4" s="3" t="s">
        <v>11</v>
      </c>
    </row>
    <row r="5" spans="1:4" x14ac:dyDescent="0.25">
      <c r="A5" s="4" t="s">
        <v>62</v>
      </c>
      <c r="B5" s="5" t="s">
        <v>53</v>
      </c>
      <c r="C5" s="5" t="s">
        <v>59</v>
      </c>
      <c r="D5" s="5" t="s">
        <v>60</v>
      </c>
    </row>
    <row r="6" spans="1:4" x14ac:dyDescent="0.25">
      <c r="A6" s="18" t="s">
        <v>63</v>
      </c>
      <c r="B6" s="21" t="s">
        <v>64</v>
      </c>
      <c r="C6" s="21" t="s">
        <v>64</v>
      </c>
      <c r="D6" s="21" t="s">
        <v>64</v>
      </c>
    </row>
    <row r="7" spans="1:4" x14ac:dyDescent="0.25">
      <c r="A7" s="18" t="s">
        <v>65</v>
      </c>
      <c r="B7" s="26">
        <v>3.6267</v>
      </c>
      <c r="C7" s="26">
        <v>3.4211</v>
      </c>
      <c r="D7" s="26">
        <v>0.51829999999999998</v>
      </c>
    </row>
    <row r="8" spans="1:4" x14ac:dyDescent="0.25">
      <c r="A8" s="18" t="s">
        <v>66</v>
      </c>
      <c r="B8" s="26">
        <v>1.1847000000000001</v>
      </c>
      <c r="C8" s="26">
        <v>1.117</v>
      </c>
      <c r="D8" s="26">
        <v>0.19120000000000001</v>
      </c>
    </row>
    <row r="9" spans="1:4" x14ac:dyDescent="0.25">
      <c r="A9" s="18" t="s">
        <v>67</v>
      </c>
      <c r="B9" s="21" t="s">
        <v>64</v>
      </c>
      <c r="C9" s="21" t="s">
        <v>64</v>
      </c>
      <c r="D9" s="21" t="s">
        <v>64</v>
      </c>
    </row>
    <row r="10" spans="1:4" x14ac:dyDescent="0.25">
      <c r="A10" s="18" t="s">
        <v>68</v>
      </c>
      <c r="B10" s="26">
        <v>4.8315000000000001</v>
      </c>
      <c r="C10" s="26">
        <v>3.9310999999999998</v>
      </c>
      <c r="D10" s="26">
        <v>1.2302</v>
      </c>
    </row>
    <row r="11" spans="1:4" x14ac:dyDescent="0.25">
      <c r="A11" s="18" t="s">
        <v>69</v>
      </c>
      <c r="B11" s="26">
        <v>0.50309999999999999</v>
      </c>
      <c r="C11" s="26">
        <v>2.2700000000000001E-2</v>
      </c>
      <c r="D11" s="26">
        <v>0.50319999999999998</v>
      </c>
    </row>
    <row r="12" spans="1:4" x14ac:dyDescent="0.25">
      <c r="A12" s="18" t="s">
        <v>70</v>
      </c>
      <c r="B12" s="26">
        <v>10.1966</v>
      </c>
      <c r="C12" s="26">
        <v>7.6116999999999999</v>
      </c>
      <c r="D12" s="26">
        <v>3.2016</v>
      </c>
    </row>
    <row r="13" spans="1:4" x14ac:dyDescent="0.25">
      <c r="A13" s="18" t="s">
        <v>71</v>
      </c>
      <c r="B13" s="26">
        <v>5.0900000000000001E-2</v>
      </c>
      <c r="C13" s="26">
        <v>5.0900000000000001E-2</v>
      </c>
      <c r="D13" s="21" t="s">
        <v>64</v>
      </c>
    </row>
    <row r="14" spans="1:4" x14ac:dyDescent="0.25">
      <c r="A14" s="18" t="s">
        <v>72</v>
      </c>
      <c r="B14" s="26">
        <v>1.11E-2</v>
      </c>
      <c r="C14" s="26">
        <v>1.11E-2</v>
      </c>
      <c r="D14" s="21" t="s">
        <v>64</v>
      </c>
    </row>
    <row r="15" spans="1:4" x14ac:dyDescent="0.25">
      <c r="A15" s="18" t="s">
        <v>73</v>
      </c>
      <c r="B15" s="26">
        <v>0.2447</v>
      </c>
      <c r="C15" s="26">
        <v>0.223</v>
      </c>
      <c r="D15" s="26">
        <v>5.6399999999999999E-2</v>
      </c>
    </row>
    <row r="16" spans="1:4" x14ac:dyDescent="0.25">
      <c r="A16" s="18" t="s">
        <v>74</v>
      </c>
      <c r="B16" s="26">
        <v>4.3799999999999999E-2</v>
      </c>
      <c r="C16" s="26">
        <v>4.3799999999999999E-2</v>
      </c>
      <c r="D16" s="21" t="s">
        <v>64</v>
      </c>
    </row>
    <row r="17" spans="1:4" x14ac:dyDescent="0.25">
      <c r="A17" s="18" t="s">
        <v>75</v>
      </c>
      <c r="B17" s="26">
        <v>1.9893000000000001</v>
      </c>
      <c r="C17" s="26">
        <v>1.9144000000000001</v>
      </c>
      <c r="D17" s="26">
        <v>0.24179999999999999</v>
      </c>
    </row>
    <row r="18" spans="1:4" x14ac:dyDescent="0.25">
      <c r="A18" s="18" t="s">
        <v>76</v>
      </c>
      <c r="B18" s="26">
        <v>0.21590000000000001</v>
      </c>
      <c r="C18" s="26">
        <v>0.21590000000000001</v>
      </c>
      <c r="D18" s="26">
        <v>3.73E-2</v>
      </c>
    </row>
    <row r="19" spans="1:4" x14ac:dyDescent="0.25">
      <c r="A19" s="18" t="s">
        <v>77</v>
      </c>
      <c r="B19" s="21" t="s">
        <v>64</v>
      </c>
      <c r="C19" s="21" t="s">
        <v>64</v>
      </c>
      <c r="D19" s="21" t="s">
        <v>64</v>
      </c>
    </row>
    <row r="20" spans="1:4" x14ac:dyDescent="0.25">
      <c r="A20" s="18" t="s">
        <v>78</v>
      </c>
      <c r="B20" s="26">
        <v>0.62839999999999996</v>
      </c>
      <c r="C20" s="26">
        <v>0.55579999999999996</v>
      </c>
      <c r="D20" s="26">
        <v>0.1245</v>
      </c>
    </row>
    <row r="21" spans="1:4" x14ac:dyDescent="0.25">
      <c r="A21" s="18" t="s">
        <v>79</v>
      </c>
      <c r="B21" s="26">
        <v>7.0391000000000004</v>
      </c>
      <c r="C21" s="26">
        <v>6.4097</v>
      </c>
      <c r="D21" s="26">
        <v>1.1188</v>
      </c>
    </row>
    <row r="22" spans="1:4" x14ac:dyDescent="0.25">
      <c r="A22" s="18" t="s">
        <v>80</v>
      </c>
      <c r="B22" s="26">
        <v>0.42480000000000001</v>
      </c>
      <c r="C22" s="26">
        <v>0.42480000000000001</v>
      </c>
      <c r="D22" s="21" t="s">
        <v>64</v>
      </c>
    </row>
    <row r="23" spans="1:4" x14ac:dyDescent="0.25">
      <c r="A23" s="18" t="s">
        <v>81</v>
      </c>
      <c r="B23" s="26">
        <v>6.5600000000000006E-2</v>
      </c>
      <c r="C23" s="26">
        <v>6.5600000000000006E-2</v>
      </c>
      <c r="D23" s="26">
        <v>3.0300000000000001E-2</v>
      </c>
    </row>
    <row r="24" spans="1:4" x14ac:dyDescent="0.25">
      <c r="A24" s="19" t="s">
        <v>82</v>
      </c>
      <c r="B24" s="27">
        <v>0.14899999999999999</v>
      </c>
      <c r="C24" s="27">
        <v>0.14899999999999999</v>
      </c>
      <c r="D24" s="22" t="s">
        <v>64</v>
      </c>
    </row>
    <row r="25" spans="1:4" x14ac:dyDescent="0.25">
      <c r="A25" s="14" t="s">
        <v>83</v>
      </c>
    </row>
    <row r="26" spans="1:4" x14ac:dyDescent="0.25">
      <c r="A26" s="15" t="s">
        <v>84</v>
      </c>
    </row>
    <row r="27" spans="1:4" x14ac:dyDescent="0.25">
      <c r="A27" s="15" t="s">
        <v>85</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3"/>
  <sheetViews>
    <sheetView workbookViewId="0"/>
  </sheetViews>
  <sheetFormatPr defaultRowHeight="15" x14ac:dyDescent="0.25"/>
  <cols>
    <col min="1" max="1" width="54" customWidth="1"/>
    <col min="2" max="4" width="14" customWidth="1"/>
  </cols>
  <sheetData>
    <row r="1" spans="1:4" ht="22.5" x14ac:dyDescent="0.3">
      <c r="A1" s="2" t="s">
        <v>22</v>
      </c>
    </row>
    <row r="2" spans="1:4" x14ac:dyDescent="0.25">
      <c r="A2" s="3" t="s">
        <v>23</v>
      </c>
    </row>
    <row r="4" spans="1:4" x14ac:dyDescent="0.25">
      <c r="A4" s="3" t="s">
        <v>12</v>
      </c>
    </row>
    <row r="5" spans="1:4" x14ac:dyDescent="0.25">
      <c r="A5" s="4" t="s">
        <v>62</v>
      </c>
      <c r="B5" s="5" t="s">
        <v>53</v>
      </c>
      <c r="C5" s="5" t="s">
        <v>59</v>
      </c>
      <c r="D5" s="5" t="s">
        <v>60</v>
      </c>
    </row>
    <row r="6" spans="1:4" x14ac:dyDescent="0.25">
      <c r="A6" s="18" t="s">
        <v>86</v>
      </c>
      <c r="B6" s="26">
        <v>0.54369999999999996</v>
      </c>
      <c r="C6" s="26">
        <v>6.54E-2</v>
      </c>
      <c r="D6" s="26">
        <v>0.54369999999999996</v>
      </c>
    </row>
    <row r="7" spans="1:4" x14ac:dyDescent="0.25">
      <c r="A7" s="18" t="s">
        <v>87</v>
      </c>
      <c r="B7" s="26">
        <v>0.82489999999999997</v>
      </c>
      <c r="C7" s="26">
        <v>5.3199999999999997E-2</v>
      </c>
      <c r="D7" s="26">
        <v>0.82489999999999997</v>
      </c>
    </row>
    <row r="8" spans="1:4" x14ac:dyDescent="0.25">
      <c r="A8" s="18" t="s">
        <v>63</v>
      </c>
      <c r="B8" s="21" t="s">
        <v>64</v>
      </c>
      <c r="C8" s="21" t="s">
        <v>64</v>
      </c>
      <c r="D8" s="21" t="s">
        <v>64</v>
      </c>
    </row>
    <row r="9" spans="1:4" x14ac:dyDescent="0.25">
      <c r="A9" s="18" t="s">
        <v>65</v>
      </c>
      <c r="B9" s="26">
        <v>5.5692000000000004</v>
      </c>
      <c r="C9" s="26">
        <v>4.9516</v>
      </c>
      <c r="D9" s="26">
        <v>1.1608000000000001</v>
      </c>
    </row>
    <row r="10" spans="1:4" x14ac:dyDescent="0.25">
      <c r="A10" s="18" t="s">
        <v>66</v>
      </c>
      <c r="B10" s="26">
        <v>2.1366000000000001</v>
      </c>
      <c r="C10" s="26">
        <v>2.0615999999999999</v>
      </c>
      <c r="D10" s="26">
        <v>0.31990000000000002</v>
      </c>
    </row>
    <row r="11" spans="1:4" x14ac:dyDescent="0.25">
      <c r="A11" s="18" t="s">
        <v>67</v>
      </c>
      <c r="B11" s="21" t="s">
        <v>64</v>
      </c>
      <c r="C11" s="21" t="s">
        <v>64</v>
      </c>
      <c r="D11" s="21" t="s">
        <v>64</v>
      </c>
    </row>
    <row r="12" spans="1:4" x14ac:dyDescent="0.25">
      <c r="A12" s="18" t="s">
        <v>68</v>
      </c>
      <c r="B12" s="26">
        <v>2.0041000000000002</v>
      </c>
      <c r="C12" s="26">
        <v>1.2375</v>
      </c>
      <c r="D12" s="26">
        <v>1.0013000000000001</v>
      </c>
    </row>
    <row r="13" spans="1:4" x14ac:dyDescent="0.25">
      <c r="A13" s="18" t="s">
        <v>69</v>
      </c>
      <c r="B13" s="26">
        <v>0.30449999999999999</v>
      </c>
      <c r="C13" s="26">
        <v>2.8000000000000001E-2</v>
      </c>
      <c r="D13" s="26">
        <v>0.30449999999999999</v>
      </c>
    </row>
    <row r="14" spans="1:4" x14ac:dyDescent="0.25">
      <c r="A14" s="18" t="s">
        <v>70</v>
      </c>
      <c r="B14" s="26">
        <v>10.785500000000001</v>
      </c>
      <c r="C14" s="26">
        <v>7.5408999999999997</v>
      </c>
      <c r="D14" s="26">
        <v>4.1646000000000001</v>
      </c>
    </row>
    <row r="15" spans="1:4" x14ac:dyDescent="0.25">
      <c r="A15" s="18" t="s">
        <v>71</v>
      </c>
      <c r="B15" s="26">
        <v>2.6800000000000001E-2</v>
      </c>
      <c r="C15" s="26">
        <v>2.6800000000000001E-2</v>
      </c>
      <c r="D15" s="21" t="s">
        <v>64</v>
      </c>
    </row>
    <row r="16" spans="1:4" x14ac:dyDescent="0.25">
      <c r="A16" s="18" t="s">
        <v>72</v>
      </c>
      <c r="B16" s="26">
        <v>2.9000000000000001E-2</v>
      </c>
      <c r="C16" s="26">
        <v>2.9000000000000001E-2</v>
      </c>
      <c r="D16" s="21" t="s">
        <v>64</v>
      </c>
    </row>
    <row r="17" spans="1:4" x14ac:dyDescent="0.25">
      <c r="A17" s="18" t="s">
        <v>73</v>
      </c>
      <c r="B17" s="26">
        <v>0.43259999999999998</v>
      </c>
      <c r="C17" s="26">
        <v>0.41820000000000002</v>
      </c>
      <c r="D17" s="26">
        <v>5.8299999999999998E-2</v>
      </c>
    </row>
    <row r="18" spans="1:4" x14ac:dyDescent="0.25">
      <c r="A18" s="18" t="s">
        <v>74</v>
      </c>
      <c r="B18" s="26">
        <v>7.5899999999999995E-2</v>
      </c>
      <c r="C18" s="26">
        <v>7.5899999999999995E-2</v>
      </c>
      <c r="D18" s="21" t="s">
        <v>64</v>
      </c>
    </row>
    <row r="19" spans="1:4" x14ac:dyDescent="0.25">
      <c r="A19" s="18" t="s">
        <v>75</v>
      </c>
      <c r="B19" s="26">
        <v>2.8264999999999998</v>
      </c>
      <c r="C19" s="26">
        <v>2.7421000000000002</v>
      </c>
      <c r="D19" s="26">
        <v>0.32329999999999998</v>
      </c>
    </row>
    <row r="20" spans="1:4" x14ac:dyDescent="0.25">
      <c r="A20" s="18" t="s">
        <v>88</v>
      </c>
      <c r="B20" s="26">
        <v>1.01E-2</v>
      </c>
      <c r="C20" s="26">
        <v>1.01E-2</v>
      </c>
      <c r="D20" s="21" t="s">
        <v>64</v>
      </c>
    </row>
    <row r="21" spans="1:4" x14ac:dyDescent="0.25">
      <c r="A21" s="18" t="s">
        <v>89</v>
      </c>
      <c r="B21" s="26">
        <v>6.4737</v>
      </c>
      <c r="C21" s="26">
        <v>5.0683999999999996</v>
      </c>
      <c r="D21" s="26">
        <v>2.1682999999999999</v>
      </c>
    </row>
    <row r="22" spans="1:4" x14ac:dyDescent="0.25">
      <c r="A22" s="18" t="s">
        <v>90</v>
      </c>
      <c r="B22" s="26">
        <v>1.198</v>
      </c>
      <c r="C22" s="26">
        <v>0.70530000000000004</v>
      </c>
      <c r="D22" s="26">
        <v>0.62260000000000004</v>
      </c>
    </row>
    <row r="23" spans="1:4" x14ac:dyDescent="0.25">
      <c r="A23" s="18" t="s">
        <v>91</v>
      </c>
      <c r="B23" s="26">
        <v>9.7699999999999995E-2</v>
      </c>
      <c r="C23" s="26">
        <v>3.9699999999999999E-2</v>
      </c>
      <c r="D23" s="26">
        <v>9.7699999999999995E-2</v>
      </c>
    </row>
    <row r="24" spans="1:4" x14ac:dyDescent="0.25">
      <c r="A24" s="18" t="s">
        <v>76</v>
      </c>
      <c r="B24" s="26">
        <v>0.30909999999999999</v>
      </c>
      <c r="C24" s="26">
        <v>0.30919999999999997</v>
      </c>
      <c r="D24" s="26">
        <v>5.1499999999999997E-2</v>
      </c>
    </row>
    <row r="25" spans="1:4" x14ac:dyDescent="0.25">
      <c r="A25" s="18" t="s">
        <v>77</v>
      </c>
      <c r="B25" s="26">
        <v>1.26E-2</v>
      </c>
      <c r="C25" s="26">
        <v>1.26E-2</v>
      </c>
      <c r="D25" s="26">
        <v>1.26E-2</v>
      </c>
    </row>
    <row r="26" spans="1:4" x14ac:dyDescent="0.25">
      <c r="A26" s="18" t="s">
        <v>78</v>
      </c>
      <c r="B26" s="26">
        <v>1.1415</v>
      </c>
      <c r="C26" s="26">
        <v>0.92259999999999998</v>
      </c>
      <c r="D26" s="26">
        <v>0.32979999999999998</v>
      </c>
    </row>
    <row r="27" spans="1:4" x14ac:dyDescent="0.25">
      <c r="A27" s="18" t="s">
        <v>79</v>
      </c>
      <c r="B27" s="26">
        <v>8.3513999999999999</v>
      </c>
      <c r="C27" s="26">
        <v>7.0187999999999997</v>
      </c>
      <c r="D27" s="26">
        <v>2.2517999999999998</v>
      </c>
    </row>
    <row r="28" spans="1:4" x14ac:dyDescent="0.25">
      <c r="A28" s="18" t="s">
        <v>80</v>
      </c>
      <c r="B28" s="26">
        <v>0.2122</v>
      </c>
      <c r="C28" s="26">
        <v>0.21229999999999999</v>
      </c>
      <c r="D28" s="21" t="s">
        <v>64</v>
      </c>
    </row>
    <row r="29" spans="1:4" x14ac:dyDescent="0.25">
      <c r="A29" s="18" t="s">
        <v>81</v>
      </c>
      <c r="B29" s="26">
        <v>6.7599999999999993E-2</v>
      </c>
      <c r="C29" s="26">
        <v>6.7599999999999993E-2</v>
      </c>
      <c r="D29" s="21" t="s">
        <v>64</v>
      </c>
    </row>
    <row r="30" spans="1:4" x14ac:dyDescent="0.25">
      <c r="A30" s="19" t="s">
        <v>82</v>
      </c>
      <c r="B30" s="27">
        <v>4.8300000000000003E-2</v>
      </c>
      <c r="C30" s="27">
        <v>4.8300000000000003E-2</v>
      </c>
      <c r="D30" s="27">
        <v>2.5600000000000001E-2</v>
      </c>
    </row>
    <row r="31" spans="1:4" x14ac:dyDescent="0.25">
      <c r="A31" s="14" t="s">
        <v>83</v>
      </c>
    </row>
    <row r="32" spans="1:4" x14ac:dyDescent="0.25">
      <c r="A32" s="15" t="s">
        <v>84</v>
      </c>
    </row>
    <row r="33" spans="1:1" x14ac:dyDescent="0.25">
      <c r="A33" s="15" t="s">
        <v>92</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33"/>
  <sheetViews>
    <sheetView workbookViewId="0"/>
  </sheetViews>
  <sheetFormatPr defaultRowHeight="15" x14ac:dyDescent="0.25"/>
  <cols>
    <col min="1" max="1" width="54" customWidth="1"/>
    <col min="2" max="4" width="14" customWidth="1"/>
  </cols>
  <sheetData>
    <row r="1" spans="1:4" ht="22.5" x14ac:dyDescent="0.3">
      <c r="A1" s="2" t="s">
        <v>22</v>
      </c>
    </row>
    <row r="2" spans="1:4" x14ac:dyDescent="0.25">
      <c r="A2" s="3" t="s">
        <v>23</v>
      </c>
    </row>
    <row r="4" spans="1:4" x14ac:dyDescent="0.25">
      <c r="A4" s="3" t="s">
        <v>13</v>
      </c>
    </row>
    <row r="5" spans="1:4" x14ac:dyDescent="0.25">
      <c r="A5" s="4" t="s">
        <v>62</v>
      </c>
      <c r="B5" s="5" t="s">
        <v>53</v>
      </c>
      <c r="C5" s="5" t="s">
        <v>59</v>
      </c>
      <c r="D5" s="5" t="s">
        <v>60</v>
      </c>
    </row>
    <row r="6" spans="1:4" x14ac:dyDescent="0.25">
      <c r="A6" s="18" t="s">
        <v>86</v>
      </c>
      <c r="B6" s="26">
        <v>0.31180000000000002</v>
      </c>
      <c r="C6" s="21" t="s">
        <v>64</v>
      </c>
      <c r="D6" s="26">
        <v>0.31180000000000002</v>
      </c>
    </row>
    <row r="7" spans="1:4" x14ac:dyDescent="0.25">
      <c r="A7" s="18" t="s">
        <v>87</v>
      </c>
      <c r="B7" s="26">
        <v>1.2867999999999999</v>
      </c>
      <c r="C7" s="26">
        <v>0.17330000000000001</v>
      </c>
      <c r="D7" s="26">
        <v>1.2868999999999999</v>
      </c>
    </row>
    <row r="8" spans="1:4" x14ac:dyDescent="0.25">
      <c r="A8" s="18" t="s">
        <v>63</v>
      </c>
      <c r="B8" s="21" t="s">
        <v>64</v>
      </c>
      <c r="C8" s="21" t="s">
        <v>64</v>
      </c>
      <c r="D8" s="21" t="s">
        <v>64</v>
      </c>
    </row>
    <row r="9" spans="1:4" x14ac:dyDescent="0.25">
      <c r="A9" s="18" t="s">
        <v>65</v>
      </c>
      <c r="B9" s="26">
        <v>4.3292999999999999</v>
      </c>
      <c r="C9" s="26">
        <v>4.1653000000000002</v>
      </c>
      <c r="D9" s="26">
        <v>0.62749999999999995</v>
      </c>
    </row>
    <row r="10" spans="1:4" x14ac:dyDescent="0.25">
      <c r="A10" s="18" t="s">
        <v>66</v>
      </c>
      <c r="B10" s="26">
        <v>1.0871999999999999</v>
      </c>
      <c r="C10" s="26">
        <v>1.0669999999999999</v>
      </c>
      <c r="D10" s="26">
        <v>0.15479999999999999</v>
      </c>
    </row>
    <row r="11" spans="1:4" x14ac:dyDescent="0.25">
      <c r="A11" s="18" t="s">
        <v>67</v>
      </c>
      <c r="B11" s="21" t="s">
        <v>64</v>
      </c>
      <c r="C11" s="21" t="s">
        <v>64</v>
      </c>
      <c r="D11" s="21" t="s">
        <v>64</v>
      </c>
    </row>
    <row r="12" spans="1:4" x14ac:dyDescent="0.25">
      <c r="A12" s="18" t="s">
        <v>68</v>
      </c>
      <c r="B12" s="26">
        <v>1.4315</v>
      </c>
      <c r="C12" s="26">
        <v>1.0772999999999999</v>
      </c>
      <c r="D12" s="26">
        <v>0.55000000000000004</v>
      </c>
    </row>
    <row r="13" spans="1:4" x14ac:dyDescent="0.25">
      <c r="A13" s="18" t="s">
        <v>69</v>
      </c>
      <c r="B13" s="26">
        <v>0.17960000000000001</v>
      </c>
      <c r="C13" s="21" t="s">
        <v>64</v>
      </c>
      <c r="D13" s="26">
        <v>0.17960000000000001</v>
      </c>
    </row>
    <row r="14" spans="1:4" x14ac:dyDescent="0.25">
      <c r="A14" s="18" t="s">
        <v>70</v>
      </c>
      <c r="B14" s="26">
        <v>10.680099999999999</v>
      </c>
      <c r="C14" s="26">
        <v>8.1593999999999998</v>
      </c>
      <c r="D14" s="26">
        <v>3.3591000000000002</v>
      </c>
    </row>
    <row r="15" spans="1:4" x14ac:dyDescent="0.25">
      <c r="A15" s="18" t="s">
        <v>71</v>
      </c>
      <c r="B15" s="26">
        <v>7.17E-2</v>
      </c>
      <c r="C15" s="26">
        <v>7.17E-2</v>
      </c>
      <c r="D15" s="26">
        <v>1.23E-2</v>
      </c>
    </row>
    <row r="16" spans="1:4" x14ac:dyDescent="0.25">
      <c r="A16" s="18" t="s">
        <v>72</v>
      </c>
      <c r="B16" s="21" t="s">
        <v>64</v>
      </c>
      <c r="C16" s="21" t="s">
        <v>64</v>
      </c>
      <c r="D16" s="21" t="s">
        <v>64</v>
      </c>
    </row>
    <row r="17" spans="1:4" x14ac:dyDescent="0.25">
      <c r="A17" s="18" t="s">
        <v>73</v>
      </c>
      <c r="B17" s="26">
        <v>0.1303</v>
      </c>
      <c r="C17" s="26">
        <v>0.1303</v>
      </c>
      <c r="D17" s="26">
        <v>3.9699999999999999E-2</v>
      </c>
    </row>
    <row r="18" spans="1:4" x14ac:dyDescent="0.25">
      <c r="A18" s="18" t="s">
        <v>74</v>
      </c>
      <c r="B18" s="26">
        <v>6.5500000000000003E-2</v>
      </c>
      <c r="C18" s="26">
        <v>2.7099999999999999E-2</v>
      </c>
      <c r="D18" s="26">
        <v>3.8399999999999997E-2</v>
      </c>
    </row>
    <row r="19" spans="1:4" x14ac:dyDescent="0.25">
      <c r="A19" s="18" t="s">
        <v>75</v>
      </c>
      <c r="B19" s="26">
        <v>2.3367</v>
      </c>
      <c r="C19" s="26">
        <v>2.3264999999999998</v>
      </c>
      <c r="D19" s="26">
        <v>0.1842</v>
      </c>
    </row>
    <row r="20" spans="1:4" x14ac:dyDescent="0.25">
      <c r="A20" s="18" t="s">
        <v>88</v>
      </c>
      <c r="B20" s="26">
        <v>1.1599999999999999E-2</v>
      </c>
      <c r="C20" s="26">
        <v>1.1599999999999999E-2</v>
      </c>
      <c r="D20" s="21" t="s">
        <v>64</v>
      </c>
    </row>
    <row r="21" spans="1:4" x14ac:dyDescent="0.25">
      <c r="A21" s="18" t="s">
        <v>89</v>
      </c>
      <c r="B21" s="26">
        <v>3.9952000000000001</v>
      </c>
      <c r="C21" s="26">
        <v>3.4921000000000002</v>
      </c>
      <c r="D21" s="26">
        <v>0.89100000000000001</v>
      </c>
    </row>
    <row r="22" spans="1:4" x14ac:dyDescent="0.25">
      <c r="A22" s="18" t="s">
        <v>90</v>
      </c>
      <c r="B22" s="26">
        <v>1.4185000000000001</v>
      </c>
      <c r="C22" s="26">
        <v>1.0152000000000001</v>
      </c>
      <c r="D22" s="26">
        <v>0.48110000000000003</v>
      </c>
    </row>
    <row r="23" spans="1:4" x14ac:dyDescent="0.25">
      <c r="A23" s="18" t="s">
        <v>91</v>
      </c>
      <c r="B23" s="26">
        <v>3.15E-2</v>
      </c>
      <c r="C23" s="21" t="s">
        <v>64</v>
      </c>
      <c r="D23" s="26">
        <v>3.15E-2</v>
      </c>
    </row>
    <row r="24" spans="1:4" x14ac:dyDescent="0.25">
      <c r="A24" s="18" t="s">
        <v>76</v>
      </c>
      <c r="B24" s="26">
        <v>0.1721</v>
      </c>
      <c r="C24" s="26">
        <v>0.1721</v>
      </c>
      <c r="D24" s="26">
        <v>3.61E-2</v>
      </c>
    </row>
    <row r="25" spans="1:4" x14ac:dyDescent="0.25">
      <c r="A25" s="18" t="s">
        <v>77</v>
      </c>
      <c r="B25" s="21" t="s">
        <v>64</v>
      </c>
      <c r="C25" s="21" t="s">
        <v>64</v>
      </c>
      <c r="D25" s="21" t="s">
        <v>64</v>
      </c>
    </row>
    <row r="26" spans="1:4" x14ac:dyDescent="0.25">
      <c r="A26" s="18" t="s">
        <v>78</v>
      </c>
      <c r="B26" s="26">
        <v>0.65139999999999998</v>
      </c>
      <c r="C26" s="26">
        <v>0.55579999999999996</v>
      </c>
      <c r="D26" s="26">
        <v>0.1188</v>
      </c>
    </row>
    <row r="27" spans="1:4" x14ac:dyDescent="0.25">
      <c r="A27" s="18" t="s">
        <v>79</v>
      </c>
      <c r="B27" s="26">
        <v>7.7312000000000003</v>
      </c>
      <c r="C27" s="26">
        <v>7.1276000000000002</v>
      </c>
      <c r="D27" s="26">
        <v>1.2678</v>
      </c>
    </row>
    <row r="28" spans="1:4" x14ac:dyDescent="0.25">
      <c r="A28" s="18" t="s">
        <v>80</v>
      </c>
      <c r="B28" s="26">
        <v>0.50319999999999998</v>
      </c>
      <c r="C28" s="26">
        <v>0.50319999999999998</v>
      </c>
      <c r="D28" s="26">
        <v>3.27E-2</v>
      </c>
    </row>
    <row r="29" spans="1:4" x14ac:dyDescent="0.25">
      <c r="A29" s="18" t="s">
        <v>81</v>
      </c>
      <c r="B29" s="26">
        <v>0.125</v>
      </c>
      <c r="C29" s="26">
        <v>0.125</v>
      </c>
      <c r="D29" s="21" t="s">
        <v>64</v>
      </c>
    </row>
    <row r="30" spans="1:4" x14ac:dyDescent="0.25">
      <c r="A30" s="19" t="s">
        <v>82</v>
      </c>
      <c r="B30" s="27">
        <v>0.15790000000000001</v>
      </c>
      <c r="C30" s="27">
        <v>0.15790000000000001</v>
      </c>
      <c r="D30" s="27">
        <v>1.2699999999999999E-2</v>
      </c>
    </row>
    <row r="31" spans="1:4" x14ac:dyDescent="0.25">
      <c r="A31" s="14" t="s">
        <v>83</v>
      </c>
    </row>
    <row r="32" spans="1:4" x14ac:dyDescent="0.25">
      <c r="A32" s="15" t="s">
        <v>84</v>
      </c>
    </row>
    <row r="33" spans="1:1" x14ac:dyDescent="0.25">
      <c r="A33" s="15" t="s">
        <v>92</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48"/>
  <sheetViews>
    <sheetView workbookViewId="0"/>
  </sheetViews>
  <sheetFormatPr defaultRowHeight="15" x14ac:dyDescent="0.25"/>
  <cols>
    <col min="1" max="1" width="35" customWidth="1"/>
  </cols>
  <sheetData>
    <row r="1" spans="1:18" ht="22.5" x14ac:dyDescent="0.3">
      <c r="A1" s="2" t="s">
        <v>22</v>
      </c>
    </row>
    <row r="2" spans="1:18" x14ac:dyDescent="0.25">
      <c r="A2" s="3" t="s">
        <v>23</v>
      </c>
    </row>
    <row r="4" spans="1:18" x14ac:dyDescent="0.25">
      <c r="A4" s="3" t="s">
        <v>14</v>
      </c>
    </row>
    <row r="5" spans="1:18" x14ac:dyDescent="0.25">
      <c r="A5" s="4" t="s">
        <v>93</v>
      </c>
      <c r="B5" s="20">
        <v>1971</v>
      </c>
      <c r="C5" s="20">
        <v>1975</v>
      </c>
      <c r="D5" s="20">
        <v>1980</v>
      </c>
      <c r="E5" s="20">
        <v>1984</v>
      </c>
      <c r="F5" s="20">
        <v>1988</v>
      </c>
      <c r="G5" s="20">
        <v>1990</v>
      </c>
      <c r="H5" s="20">
        <v>1992</v>
      </c>
      <c r="I5" s="20">
        <v>1994</v>
      </c>
      <c r="J5" s="20">
        <v>1996</v>
      </c>
      <c r="K5" s="20">
        <v>1999</v>
      </c>
      <c r="L5" s="28">
        <v>2004</v>
      </c>
      <c r="M5" s="29">
        <v>2004</v>
      </c>
      <c r="N5" s="20">
        <v>2008</v>
      </c>
      <c r="O5" s="20">
        <v>2012</v>
      </c>
      <c r="P5" s="20">
        <v>2020</v>
      </c>
      <c r="Q5" s="20">
        <v>2022</v>
      </c>
      <c r="R5" s="20">
        <v>2025</v>
      </c>
    </row>
    <row r="6" spans="1:18" x14ac:dyDescent="0.25">
      <c r="A6" s="36" t="s">
        <v>94</v>
      </c>
      <c r="B6" s="37"/>
      <c r="C6" s="37"/>
      <c r="D6" s="37"/>
      <c r="E6" s="37"/>
      <c r="F6" s="37"/>
      <c r="G6" s="37"/>
      <c r="H6" s="37"/>
      <c r="I6" s="37"/>
      <c r="J6" s="37"/>
      <c r="K6" s="37"/>
      <c r="L6" s="37"/>
      <c r="M6" s="37"/>
      <c r="N6" s="37"/>
      <c r="O6" s="37"/>
      <c r="P6" s="37"/>
      <c r="Q6" s="37"/>
      <c r="R6" s="37"/>
    </row>
    <row r="7" spans="1:18" x14ac:dyDescent="0.25">
      <c r="A7" s="8" t="s">
        <v>95</v>
      </c>
      <c r="B7" s="30">
        <v>84.30231603</v>
      </c>
      <c r="C7" s="30">
        <v>79.968001689999994</v>
      </c>
      <c r="D7" s="30">
        <v>78.978103489999995</v>
      </c>
      <c r="E7" s="30">
        <v>75.053276640000007</v>
      </c>
      <c r="F7" s="30">
        <v>75.251827320000004</v>
      </c>
      <c r="G7" s="30">
        <v>74.036487500000007</v>
      </c>
      <c r="H7" s="30">
        <v>74.083917490000005</v>
      </c>
      <c r="I7" s="30">
        <v>75.512761839999996</v>
      </c>
      <c r="J7" s="30">
        <v>70.650003479999995</v>
      </c>
      <c r="K7" s="30">
        <v>68.998915580000002</v>
      </c>
      <c r="L7" s="30">
        <v>59.089303479999998</v>
      </c>
      <c r="M7" s="30">
        <v>59.277970740000001</v>
      </c>
      <c r="N7" s="30">
        <v>55.912960779999999</v>
      </c>
      <c r="O7" s="31">
        <v>53.02766355</v>
      </c>
      <c r="P7" s="31">
        <v>46.377625459999997</v>
      </c>
      <c r="Q7" s="31">
        <v>46.593750290000003</v>
      </c>
      <c r="R7" s="31">
        <v>48.054584689999999</v>
      </c>
    </row>
    <row r="8" spans="1:18" x14ac:dyDescent="0.25">
      <c r="A8" s="8" t="s">
        <v>96</v>
      </c>
      <c r="B8" s="31">
        <v>13.53933889</v>
      </c>
      <c r="C8" s="31">
        <v>13.41765826</v>
      </c>
      <c r="D8" s="31">
        <v>14.03259538</v>
      </c>
      <c r="E8" s="30">
        <v>15.6436051</v>
      </c>
      <c r="F8" s="30">
        <v>15.928043540000001</v>
      </c>
      <c r="G8" s="30">
        <v>16.08241627</v>
      </c>
      <c r="H8" s="30">
        <v>15.679147889999999</v>
      </c>
      <c r="I8" s="31">
        <v>14.995735890000001</v>
      </c>
      <c r="J8" s="30">
        <v>17.462065200000001</v>
      </c>
      <c r="K8" s="30">
        <v>18.168967380000002</v>
      </c>
      <c r="L8" s="30">
        <v>17.436696680000001</v>
      </c>
      <c r="M8" s="31">
        <v>16.069518540000001</v>
      </c>
      <c r="N8" s="31">
        <v>16.37362297</v>
      </c>
      <c r="O8" s="31">
        <v>13.530671659999999</v>
      </c>
      <c r="P8" s="31">
        <v>15.43594068</v>
      </c>
      <c r="Q8" s="31">
        <v>14.06802358</v>
      </c>
      <c r="R8" s="31">
        <v>13.305642110000001</v>
      </c>
    </row>
    <row r="9" spans="1:18" x14ac:dyDescent="0.25">
      <c r="A9" s="8" t="s">
        <v>97</v>
      </c>
      <c r="B9" s="32" t="s">
        <v>46</v>
      </c>
      <c r="C9" s="30">
        <v>4.8054993489999998</v>
      </c>
      <c r="D9" s="30">
        <v>5.7192605619999997</v>
      </c>
      <c r="E9" s="30">
        <v>7.0309622330000003</v>
      </c>
      <c r="F9" s="30">
        <v>6.1614022200000003</v>
      </c>
      <c r="G9" s="30">
        <v>6.240414693</v>
      </c>
      <c r="H9" s="30">
        <v>6.8061696180000002</v>
      </c>
      <c r="I9" s="30">
        <v>5.8491118389999999</v>
      </c>
      <c r="J9" s="30">
        <v>7.7233174059999996</v>
      </c>
      <c r="K9" s="30">
        <v>9.0362416509999992</v>
      </c>
      <c r="L9" s="30">
        <v>16.6189474</v>
      </c>
      <c r="M9" s="30">
        <v>17.346607250000002</v>
      </c>
      <c r="N9" s="30">
        <v>20.348190649999999</v>
      </c>
      <c r="O9" s="31">
        <v>24.861176189999998</v>
      </c>
      <c r="P9" s="31">
        <v>27.53822971</v>
      </c>
      <c r="Q9" s="31">
        <v>27.592491720000002</v>
      </c>
      <c r="R9" s="31">
        <v>26.67275566</v>
      </c>
    </row>
    <row r="10" spans="1:18" x14ac:dyDescent="0.25">
      <c r="A10" s="8" t="s">
        <v>74</v>
      </c>
      <c r="B10" s="32" t="s">
        <v>46</v>
      </c>
      <c r="C10" s="30">
        <v>1.8088407040000001</v>
      </c>
      <c r="D10" s="30">
        <v>1.2700405610000001</v>
      </c>
      <c r="E10" s="30">
        <v>2.272156034</v>
      </c>
      <c r="F10" s="30">
        <v>2.658726916</v>
      </c>
      <c r="G10" s="30">
        <v>3.6406815350000001</v>
      </c>
      <c r="H10" s="30">
        <v>3.4307650029999999</v>
      </c>
      <c r="I10" s="30">
        <v>3.6423904359999999</v>
      </c>
      <c r="J10" s="30">
        <v>4.1646139160000004</v>
      </c>
      <c r="K10" s="30">
        <v>3.79587539</v>
      </c>
      <c r="L10" s="30">
        <v>6.8550524450000001</v>
      </c>
      <c r="M10" s="30">
        <v>7.3059034650000001</v>
      </c>
      <c r="N10" s="30">
        <v>7.3652255950000001</v>
      </c>
      <c r="O10" s="30">
        <v>8.5804885940000002</v>
      </c>
      <c r="P10" s="31">
        <v>10.648204160000001</v>
      </c>
      <c r="Q10" s="31">
        <v>11.74573442</v>
      </c>
      <c r="R10" s="31">
        <v>11.96701753</v>
      </c>
    </row>
    <row r="11" spans="1:18" x14ac:dyDescent="0.25">
      <c r="A11" s="36" t="s">
        <v>98</v>
      </c>
      <c r="B11" s="37"/>
      <c r="C11" s="37"/>
      <c r="D11" s="37"/>
      <c r="E11" s="37"/>
      <c r="F11" s="37"/>
      <c r="G11" s="37"/>
      <c r="H11" s="37"/>
      <c r="I11" s="37"/>
      <c r="J11" s="37"/>
      <c r="K11" s="37"/>
      <c r="L11" s="37"/>
      <c r="M11" s="37"/>
      <c r="N11" s="37"/>
      <c r="O11" s="37"/>
      <c r="P11" s="37"/>
      <c r="Q11" s="37"/>
      <c r="R11" s="37"/>
    </row>
    <row r="12" spans="1:18" x14ac:dyDescent="0.25">
      <c r="A12" s="8" t="s">
        <v>99</v>
      </c>
      <c r="B12" s="31">
        <v>49.841579729999999</v>
      </c>
      <c r="C12" s="31">
        <v>50.046916230000001</v>
      </c>
      <c r="D12" s="31">
        <v>49.982280780000004</v>
      </c>
      <c r="E12" s="31">
        <v>49.871317060000003</v>
      </c>
      <c r="F12" s="31">
        <v>50.271249939999997</v>
      </c>
      <c r="G12" s="31">
        <v>50.840873360000003</v>
      </c>
      <c r="H12" s="31">
        <v>50.828608299999999</v>
      </c>
      <c r="I12" s="31">
        <v>49.798695440000003</v>
      </c>
      <c r="J12" s="31">
        <v>49.45829002</v>
      </c>
      <c r="K12" s="31">
        <v>48.933629009999997</v>
      </c>
      <c r="L12" s="31">
        <v>50.225834509999999</v>
      </c>
      <c r="M12" s="31">
        <v>50.911123379999999</v>
      </c>
      <c r="N12" s="31">
        <v>50.188194170000003</v>
      </c>
      <c r="O12" s="31">
        <v>50.115856430000001</v>
      </c>
      <c r="P12" s="31">
        <v>51.03568902</v>
      </c>
      <c r="Q12" s="31">
        <v>49.977298099999999</v>
      </c>
      <c r="R12" s="31">
        <v>49.615326099999997</v>
      </c>
    </row>
    <row r="13" spans="1:18" x14ac:dyDescent="0.25">
      <c r="A13" s="8" t="s">
        <v>100</v>
      </c>
      <c r="B13" s="31">
        <v>50.158420270000001</v>
      </c>
      <c r="C13" s="31">
        <v>49.953083769999999</v>
      </c>
      <c r="D13" s="31">
        <v>50.017719219999996</v>
      </c>
      <c r="E13" s="31">
        <v>50.128682939999997</v>
      </c>
      <c r="F13" s="31">
        <v>49.728750060000003</v>
      </c>
      <c r="G13" s="31">
        <v>49.159126639999997</v>
      </c>
      <c r="H13" s="31">
        <v>49.171391700000001</v>
      </c>
      <c r="I13" s="31">
        <v>50.201304559999997</v>
      </c>
      <c r="J13" s="31">
        <v>50.54170998</v>
      </c>
      <c r="K13" s="31">
        <v>51.066370990000003</v>
      </c>
      <c r="L13" s="31">
        <v>49.774165490000001</v>
      </c>
      <c r="M13" s="31">
        <v>49.088876620000001</v>
      </c>
      <c r="N13" s="31">
        <v>49.811805829999997</v>
      </c>
      <c r="O13" s="31">
        <v>49.884143569999999</v>
      </c>
      <c r="P13" s="31">
        <v>48.96431098</v>
      </c>
      <c r="Q13" s="31">
        <v>50.022701900000001</v>
      </c>
      <c r="R13" s="31">
        <v>50.384673900000003</v>
      </c>
    </row>
    <row r="14" spans="1:18" x14ac:dyDescent="0.25">
      <c r="A14" s="36" t="s">
        <v>101</v>
      </c>
      <c r="B14" s="37"/>
      <c r="C14" s="37"/>
      <c r="D14" s="37"/>
      <c r="E14" s="37"/>
      <c r="F14" s="37"/>
      <c r="G14" s="37"/>
      <c r="H14" s="37"/>
      <c r="I14" s="37"/>
      <c r="J14" s="37"/>
      <c r="K14" s="37"/>
      <c r="L14" s="37"/>
      <c r="M14" s="37"/>
      <c r="N14" s="37"/>
      <c r="O14" s="37"/>
      <c r="P14" s="37"/>
      <c r="Q14" s="37"/>
      <c r="R14" s="37"/>
    </row>
    <row r="15" spans="1:18" x14ac:dyDescent="0.25">
      <c r="A15" s="8" t="s">
        <v>102</v>
      </c>
      <c r="B15" s="32" t="s">
        <v>46</v>
      </c>
      <c r="C15" s="32" t="s">
        <v>46</v>
      </c>
      <c r="D15" s="32" t="s">
        <v>46</v>
      </c>
      <c r="E15" s="32" t="s">
        <v>46</v>
      </c>
      <c r="F15" s="32" t="s">
        <v>46</v>
      </c>
      <c r="G15" s="32" t="s">
        <v>46</v>
      </c>
      <c r="H15" s="32" t="s">
        <v>46</v>
      </c>
      <c r="I15" s="32" t="s">
        <v>46</v>
      </c>
      <c r="J15" s="32" t="s">
        <v>46</v>
      </c>
      <c r="K15" s="32" t="s">
        <v>46</v>
      </c>
      <c r="L15" s="30">
        <v>39.522727349999997</v>
      </c>
      <c r="M15" s="30">
        <v>40.169313260000003</v>
      </c>
      <c r="N15" s="31">
        <v>40.790472180000002</v>
      </c>
      <c r="O15" s="30">
        <v>51.153941420000002</v>
      </c>
      <c r="P15" s="31">
        <v>48.710428589999999</v>
      </c>
      <c r="Q15" s="31">
        <v>49.623428660000002</v>
      </c>
      <c r="R15" s="31">
        <v>44.763782089999999</v>
      </c>
    </row>
    <row r="16" spans="1:18" x14ac:dyDescent="0.25">
      <c r="A16" s="8" t="s">
        <v>103</v>
      </c>
      <c r="B16" s="32" t="s">
        <v>46</v>
      </c>
      <c r="C16" s="32" t="s">
        <v>46</v>
      </c>
      <c r="D16" s="32" t="s">
        <v>46</v>
      </c>
      <c r="E16" s="32" t="s">
        <v>46</v>
      </c>
      <c r="F16" s="32" t="s">
        <v>46</v>
      </c>
      <c r="G16" s="32" t="s">
        <v>46</v>
      </c>
      <c r="H16" s="32" t="s">
        <v>46</v>
      </c>
      <c r="I16" s="32" t="s">
        <v>46</v>
      </c>
      <c r="J16" s="32" t="s">
        <v>46</v>
      </c>
      <c r="K16" s="32" t="s">
        <v>46</v>
      </c>
      <c r="L16" s="31">
        <v>49.76483391</v>
      </c>
      <c r="M16" s="31">
        <v>48.722367259999999</v>
      </c>
      <c r="N16" s="31">
        <v>51.364203910000001</v>
      </c>
      <c r="O16" s="30">
        <v>42.156041170000002</v>
      </c>
      <c r="P16" s="31">
        <v>45.000646949999997</v>
      </c>
      <c r="Q16" s="30">
        <v>41.068970960000001</v>
      </c>
      <c r="R16" s="31">
        <v>48.72269636</v>
      </c>
    </row>
    <row r="17" spans="1:18" x14ac:dyDescent="0.25">
      <c r="A17" s="8" t="s">
        <v>104</v>
      </c>
      <c r="B17" s="32" t="s">
        <v>46</v>
      </c>
      <c r="C17" s="32" t="s">
        <v>46</v>
      </c>
      <c r="D17" s="32" t="s">
        <v>46</v>
      </c>
      <c r="E17" s="32" t="s">
        <v>46</v>
      </c>
      <c r="F17" s="32" t="s">
        <v>46</v>
      </c>
      <c r="G17" s="32" t="s">
        <v>46</v>
      </c>
      <c r="H17" s="32" t="s">
        <v>46</v>
      </c>
      <c r="I17" s="32" t="s">
        <v>46</v>
      </c>
      <c r="J17" s="32" t="s">
        <v>46</v>
      </c>
      <c r="K17" s="32" t="s">
        <v>46</v>
      </c>
      <c r="L17" s="30">
        <v>10.71243874</v>
      </c>
      <c r="M17" s="30">
        <v>11.10831949</v>
      </c>
      <c r="N17" s="31">
        <v>7.8453239119999996</v>
      </c>
      <c r="O17" s="31">
        <v>6.6900174090000002</v>
      </c>
      <c r="P17" s="31">
        <v>6.2889244580000003</v>
      </c>
      <c r="Q17" s="31">
        <v>9.3076003780000001</v>
      </c>
      <c r="R17" s="31">
        <v>6.5135215530000004</v>
      </c>
    </row>
    <row r="18" spans="1:18" x14ac:dyDescent="0.25">
      <c r="A18" s="36" t="s">
        <v>35</v>
      </c>
      <c r="B18" s="37"/>
      <c r="C18" s="37"/>
      <c r="D18" s="37"/>
      <c r="E18" s="37"/>
      <c r="F18" s="37"/>
      <c r="G18" s="37"/>
      <c r="H18" s="37"/>
      <c r="I18" s="37"/>
      <c r="J18" s="37"/>
      <c r="K18" s="37"/>
      <c r="L18" s="37"/>
      <c r="M18" s="37"/>
      <c r="N18" s="37"/>
      <c r="O18" s="37"/>
      <c r="P18" s="37"/>
      <c r="Q18" s="37"/>
      <c r="R18" s="37"/>
    </row>
    <row r="19" spans="1:18" x14ac:dyDescent="0.25">
      <c r="A19" s="8" t="s">
        <v>29</v>
      </c>
      <c r="B19" s="32" t="s">
        <v>46</v>
      </c>
      <c r="C19" s="32" t="s">
        <v>46</v>
      </c>
      <c r="D19" s="31">
        <v>88.82814449</v>
      </c>
      <c r="E19" s="30">
        <v>87.834775469999997</v>
      </c>
      <c r="F19" s="31">
        <v>87.695771350000001</v>
      </c>
      <c r="G19" s="31">
        <v>92.100066229999996</v>
      </c>
      <c r="H19" s="31">
        <v>88.226993140000005</v>
      </c>
      <c r="I19" s="31">
        <v>89.425316969999997</v>
      </c>
      <c r="J19" s="30">
        <v>86.154225760000003</v>
      </c>
      <c r="K19" s="31">
        <v>88.408307260000001</v>
      </c>
      <c r="L19" s="30">
        <v>89.363128219999993</v>
      </c>
      <c r="M19" s="30">
        <v>89.041100700000001</v>
      </c>
      <c r="N19" s="30">
        <v>90.065754139999996</v>
      </c>
      <c r="O19" s="31">
        <v>91.879044780000001</v>
      </c>
      <c r="P19" s="31">
        <v>92.293534629999996</v>
      </c>
      <c r="Q19" s="31">
        <v>91.846930009999994</v>
      </c>
      <c r="R19" s="31">
        <v>92.320849159999995</v>
      </c>
    </row>
    <row r="20" spans="1:18" x14ac:dyDescent="0.25">
      <c r="A20" s="8" t="s">
        <v>105</v>
      </c>
      <c r="B20" s="32" t="s">
        <v>46</v>
      </c>
      <c r="C20" s="32" t="s">
        <v>46</v>
      </c>
      <c r="D20" s="30">
        <v>8.9368872669999995</v>
      </c>
      <c r="E20" s="30">
        <v>8.9437769179999993</v>
      </c>
      <c r="F20" s="31">
        <v>8.0208025149999997</v>
      </c>
      <c r="G20" s="31">
        <v>5.4498055760000002</v>
      </c>
      <c r="H20" s="30">
        <v>8.8349965929999996</v>
      </c>
      <c r="I20" s="31">
        <v>6.4282979789999999</v>
      </c>
      <c r="J20" s="30">
        <v>7.0624168279999999</v>
      </c>
      <c r="K20" s="31">
        <v>6.1109724510000003</v>
      </c>
      <c r="L20" s="30">
        <v>6.0156175919999999</v>
      </c>
      <c r="M20" s="30">
        <v>5.5036004180000004</v>
      </c>
      <c r="N20" s="30">
        <v>4.7238356929999998</v>
      </c>
      <c r="O20" s="31">
        <v>3.3797113969999999</v>
      </c>
      <c r="P20" s="31">
        <v>2.727733277</v>
      </c>
      <c r="Q20" s="32" t="s">
        <v>106</v>
      </c>
      <c r="R20" s="31">
        <v>3.2003085769999999</v>
      </c>
    </row>
    <row r="21" spans="1:18" x14ac:dyDescent="0.25">
      <c r="A21" s="36" t="s">
        <v>107</v>
      </c>
      <c r="B21" s="37"/>
      <c r="C21" s="37"/>
      <c r="D21" s="37"/>
      <c r="E21" s="37"/>
      <c r="F21" s="37"/>
      <c r="G21" s="37"/>
      <c r="H21" s="37"/>
      <c r="I21" s="37"/>
      <c r="J21" s="37"/>
      <c r="K21" s="37"/>
      <c r="L21" s="37"/>
      <c r="M21" s="37"/>
      <c r="N21" s="37"/>
      <c r="O21" s="37"/>
      <c r="P21" s="37"/>
      <c r="Q21" s="37"/>
      <c r="R21" s="37"/>
    </row>
    <row r="22" spans="1:18" x14ac:dyDescent="0.25">
      <c r="A22" s="8" t="s">
        <v>108</v>
      </c>
      <c r="B22" s="30">
        <v>24.283724660000001</v>
      </c>
      <c r="C22" s="30">
        <v>23.058391709999999</v>
      </c>
      <c r="D22" s="30">
        <v>27.83230004</v>
      </c>
      <c r="E22" s="30">
        <v>33.546633159999999</v>
      </c>
      <c r="F22" s="31">
        <v>36.840593900000002</v>
      </c>
      <c r="G22" s="30">
        <v>42.037194200000002</v>
      </c>
      <c r="H22" s="30">
        <v>42.853538870000001</v>
      </c>
      <c r="I22" s="31">
        <v>39.833118069999998</v>
      </c>
      <c r="J22" s="30">
        <v>33.093025079999997</v>
      </c>
      <c r="K22" s="30">
        <v>30.47248098</v>
      </c>
      <c r="L22" s="31">
        <v>34.943973540000002</v>
      </c>
      <c r="M22" s="31">
        <v>36.445333179999999</v>
      </c>
      <c r="N22" s="31">
        <v>37.906036700000001</v>
      </c>
      <c r="O22" s="31">
        <v>36.603139560000002</v>
      </c>
      <c r="P22" s="31">
        <v>38.371192720000003</v>
      </c>
      <c r="Q22" s="31">
        <v>38.715688540000002</v>
      </c>
      <c r="R22" s="31">
        <v>39.07993931</v>
      </c>
    </row>
    <row r="23" spans="1:18" x14ac:dyDescent="0.25">
      <c r="A23" s="8" t="s">
        <v>109</v>
      </c>
      <c r="B23" s="30">
        <v>74.749948410000002</v>
      </c>
      <c r="C23" s="30">
        <v>76.395005249999997</v>
      </c>
      <c r="D23" s="30">
        <v>71.742818959999994</v>
      </c>
      <c r="E23" s="30">
        <v>66.044851449999996</v>
      </c>
      <c r="F23" s="31">
        <v>62.625358079999998</v>
      </c>
      <c r="G23" s="30">
        <v>57.729344380000001</v>
      </c>
      <c r="H23" s="30">
        <v>56.990786409999998</v>
      </c>
      <c r="I23" s="31">
        <v>59.756308879999999</v>
      </c>
      <c r="J23" s="30">
        <v>66.855540970000007</v>
      </c>
      <c r="K23" s="30">
        <v>69.379204779999995</v>
      </c>
      <c r="L23" s="31">
        <v>64.793903740000005</v>
      </c>
      <c r="M23" s="31">
        <v>63.356723379999998</v>
      </c>
      <c r="N23" s="31">
        <v>61.98564528</v>
      </c>
      <c r="O23" s="31">
        <v>63.264511290000002</v>
      </c>
      <c r="P23" s="31">
        <v>61.411891740000002</v>
      </c>
      <c r="Q23" s="31">
        <v>61.092031570000003</v>
      </c>
      <c r="R23" s="31">
        <v>60.835415519999998</v>
      </c>
    </row>
    <row r="24" spans="1:18" x14ac:dyDescent="0.25">
      <c r="A24" s="8" t="s">
        <v>110</v>
      </c>
      <c r="B24" s="30">
        <v>0.96632692499999995</v>
      </c>
      <c r="C24" s="30">
        <v>0.54660304500000001</v>
      </c>
      <c r="D24" s="21" t="s">
        <v>111</v>
      </c>
      <c r="E24" s="21" t="s">
        <v>111</v>
      </c>
      <c r="F24" s="31">
        <v>0.53404801599999996</v>
      </c>
      <c r="G24" s="32" t="s">
        <v>64</v>
      </c>
      <c r="H24" s="32" t="s">
        <v>64</v>
      </c>
      <c r="I24" s="32" t="s">
        <v>64</v>
      </c>
      <c r="J24" s="32" t="s">
        <v>64</v>
      </c>
      <c r="K24" s="32" t="s">
        <v>64</v>
      </c>
      <c r="L24" s="32" t="s">
        <v>64</v>
      </c>
      <c r="M24" s="32" t="s">
        <v>64</v>
      </c>
      <c r="N24" s="32" t="s">
        <v>64</v>
      </c>
      <c r="O24" s="32" t="s">
        <v>64</v>
      </c>
      <c r="P24" s="32" t="s">
        <v>64</v>
      </c>
      <c r="Q24" s="32" t="s">
        <v>64</v>
      </c>
      <c r="R24" s="32" t="s">
        <v>64</v>
      </c>
    </row>
    <row r="25" spans="1:18" x14ac:dyDescent="0.25">
      <c r="A25" s="36" t="s">
        <v>112</v>
      </c>
      <c r="B25" s="37"/>
      <c r="C25" s="37"/>
      <c r="D25" s="37"/>
      <c r="E25" s="37"/>
      <c r="F25" s="37"/>
      <c r="G25" s="37"/>
      <c r="H25" s="37"/>
      <c r="I25" s="37"/>
      <c r="J25" s="37"/>
      <c r="K25" s="37"/>
      <c r="L25" s="37"/>
      <c r="M25" s="37"/>
      <c r="N25" s="37"/>
      <c r="O25" s="37"/>
      <c r="P25" s="37"/>
      <c r="Q25" s="37"/>
      <c r="R25" s="37"/>
    </row>
    <row r="26" spans="1:18" x14ac:dyDescent="0.25">
      <c r="A26" s="8" t="s">
        <v>113</v>
      </c>
      <c r="B26" s="32" t="s">
        <v>46</v>
      </c>
      <c r="C26" s="32" t="s">
        <v>46</v>
      </c>
      <c r="D26" s="32" t="s">
        <v>46</v>
      </c>
      <c r="E26" s="32" t="s">
        <v>46</v>
      </c>
      <c r="F26" s="32" t="s">
        <v>46</v>
      </c>
      <c r="G26" s="32" t="s">
        <v>46</v>
      </c>
      <c r="H26" s="32" t="s">
        <v>46</v>
      </c>
      <c r="I26" s="32" t="s">
        <v>46</v>
      </c>
      <c r="J26" s="32" t="s">
        <v>46</v>
      </c>
      <c r="K26" s="32" t="s">
        <v>46</v>
      </c>
      <c r="L26" s="32" t="s">
        <v>46</v>
      </c>
      <c r="M26" s="32" t="s">
        <v>46</v>
      </c>
      <c r="N26" s="31">
        <v>29.172007430000001</v>
      </c>
      <c r="O26" s="31">
        <v>30.83557613</v>
      </c>
      <c r="P26" s="31">
        <v>30.614782430000002</v>
      </c>
      <c r="Q26" s="31">
        <v>29.876912409999999</v>
      </c>
      <c r="R26" s="31">
        <v>28.273140609999999</v>
      </c>
    </row>
    <row r="27" spans="1:18" x14ac:dyDescent="0.25">
      <c r="A27" s="8" t="s">
        <v>114</v>
      </c>
      <c r="B27" s="32" t="s">
        <v>46</v>
      </c>
      <c r="C27" s="32" t="s">
        <v>46</v>
      </c>
      <c r="D27" s="32" t="s">
        <v>46</v>
      </c>
      <c r="E27" s="32" t="s">
        <v>46</v>
      </c>
      <c r="F27" s="32" t="s">
        <v>46</v>
      </c>
      <c r="G27" s="32" t="s">
        <v>46</v>
      </c>
      <c r="H27" s="32" t="s">
        <v>46</v>
      </c>
      <c r="I27" s="32" t="s">
        <v>46</v>
      </c>
      <c r="J27" s="32" t="s">
        <v>46</v>
      </c>
      <c r="K27" s="32" t="s">
        <v>46</v>
      </c>
      <c r="L27" s="32" t="s">
        <v>46</v>
      </c>
      <c r="M27" s="32" t="s">
        <v>46</v>
      </c>
      <c r="N27" s="31">
        <v>39.03091526</v>
      </c>
      <c r="O27" s="31">
        <v>34.241602180000001</v>
      </c>
      <c r="P27" s="31">
        <v>42.998784819999997</v>
      </c>
      <c r="Q27" s="31">
        <v>42.00657983</v>
      </c>
      <c r="R27" s="31">
        <v>39.31629332</v>
      </c>
    </row>
    <row r="28" spans="1:18" x14ac:dyDescent="0.25">
      <c r="A28" s="8" t="s">
        <v>115</v>
      </c>
      <c r="B28" s="32" t="s">
        <v>46</v>
      </c>
      <c r="C28" s="32" t="s">
        <v>46</v>
      </c>
      <c r="D28" s="32" t="s">
        <v>46</v>
      </c>
      <c r="E28" s="32" t="s">
        <v>46</v>
      </c>
      <c r="F28" s="32" t="s">
        <v>46</v>
      </c>
      <c r="G28" s="32" t="s">
        <v>46</v>
      </c>
      <c r="H28" s="32" t="s">
        <v>46</v>
      </c>
      <c r="I28" s="32" t="s">
        <v>46</v>
      </c>
      <c r="J28" s="32" t="s">
        <v>46</v>
      </c>
      <c r="K28" s="32" t="s">
        <v>46</v>
      </c>
      <c r="L28" s="32" t="s">
        <v>46</v>
      </c>
      <c r="M28" s="32" t="s">
        <v>46</v>
      </c>
      <c r="N28" s="31">
        <v>10.86797151</v>
      </c>
      <c r="O28" s="31">
        <v>11.29135941</v>
      </c>
      <c r="P28" s="31">
        <v>9.5408156930000008</v>
      </c>
      <c r="Q28" s="31">
        <v>9.5253391230000002</v>
      </c>
      <c r="R28" s="31">
        <v>8.8348229029999992</v>
      </c>
    </row>
    <row r="29" spans="1:18" x14ac:dyDescent="0.25">
      <c r="A29" s="8" t="s">
        <v>116</v>
      </c>
      <c r="B29" s="32" t="s">
        <v>46</v>
      </c>
      <c r="C29" s="32" t="s">
        <v>46</v>
      </c>
      <c r="D29" s="32" t="s">
        <v>46</v>
      </c>
      <c r="E29" s="32" t="s">
        <v>46</v>
      </c>
      <c r="F29" s="32" t="s">
        <v>46</v>
      </c>
      <c r="G29" s="32" t="s">
        <v>46</v>
      </c>
      <c r="H29" s="32" t="s">
        <v>46</v>
      </c>
      <c r="I29" s="32" t="s">
        <v>46</v>
      </c>
      <c r="J29" s="32" t="s">
        <v>46</v>
      </c>
      <c r="K29" s="32" t="s">
        <v>46</v>
      </c>
      <c r="L29" s="32" t="s">
        <v>46</v>
      </c>
      <c r="M29" s="32" t="s">
        <v>46</v>
      </c>
      <c r="N29" s="31">
        <v>20.929105799999999</v>
      </c>
      <c r="O29" s="31">
        <v>23.631462280000001</v>
      </c>
      <c r="P29" s="30">
        <v>16.845617059999999</v>
      </c>
      <c r="Q29" s="31">
        <v>18.591168639999999</v>
      </c>
      <c r="R29" s="31">
        <v>23.575743159999998</v>
      </c>
    </row>
    <row r="30" spans="1:18" x14ac:dyDescent="0.25">
      <c r="A30" s="36" t="s">
        <v>117</v>
      </c>
      <c r="B30" s="37"/>
      <c r="C30" s="37"/>
      <c r="D30" s="37"/>
      <c r="E30" s="37"/>
      <c r="F30" s="37"/>
      <c r="G30" s="37"/>
      <c r="H30" s="37"/>
      <c r="I30" s="37"/>
      <c r="J30" s="37"/>
      <c r="K30" s="37"/>
      <c r="L30" s="37"/>
      <c r="M30" s="37"/>
      <c r="N30" s="37"/>
      <c r="O30" s="37"/>
      <c r="P30" s="37"/>
      <c r="Q30" s="37"/>
      <c r="R30" s="37"/>
    </row>
    <row r="31" spans="1:18" x14ac:dyDescent="0.25">
      <c r="A31" s="8" t="s">
        <v>118</v>
      </c>
      <c r="B31" s="32" t="s">
        <v>46</v>
      </c>
      <c r="C31" s="32" t="s">
        <v>46</v>
      </c>
      <c r="D31" s="32" t="s">
        <v>46</v>
      </c>
      <c r="E31" s="32" t="s">
        <v>46</v>
      </c>
      <c r="F31" s="32" t="s">
        <v>46</v>
      </c>
      <c r="G31" s="32" t="s">
        <v>46</v>
      </c>
      <c r="H31" s="32" t="s">
        <v>46</v>
      </c>
      <c r="I31" s="32" t="s">
        <v>46</v>
      </c>
      <c r="J31" s="32" t="s">
        <v>46</v>
      </c>
      <c r="K31" s="32" t="s">
        <v>46</v>
      </c>
      <c r="L31" s="31">
        <v>20.561855659999999</v>
      </c>
      <c r="M31" s="31">
        <v>18.835757709999999</v>
      </c>
      <c r="N31" s="31">
        <v>18.63849793</v>
      </c>
      <c r="O31" s="31">
        <v>16.159174159999999</v>
      </c>
      <c r="P31" s="31">
        <v>16.357646070000001</v>
      </c>
      <c r="Q31" s="31">
        <v>15.190530150000001</v>
      </c>
      <c r="R31" s="31">
        <v>16.093866609999999</v>
      </c>
    </row>
    <row r="32" spans="1:18" x14ac:dyDescent="0.25">
      <c r="A32" s="8" t="s">
        <v>119</v>
      </c>
      <c r="B32" s="32" t="s">
        <v>46</v>
      </c>
      <c r="C32" s="32" t="s">
        <v>46</v>
      </c>
      <c r="D32" s="32" t="s">
        <v>46</v>
      </c>
      <c r="E32" s="32" t="s">
        <v>46</v>
      </c>
      <c r="F32" s="32" t="s">
        <v>46</v>
      </c>
      <c r="G32" s="32" t="s">
        <v>46</v>
      </c>
      <c r="H32" s="32" t="s">
        <v>46</v>
      </c>
      <c r="I32" s="32" t="s">
        <v>46</v>
      </c>
      <c r="J32" s="32" t="s">
        <v>46</v>
      </c>
      <c r="K32" s="32" t="s">
        <v>46</v>
      </c>
      <c r="L32" s="31">
        <v>20.816264830000001</v>
      </c>
      <c r="M32" s="31">
        <v>21.649727819999999</v>
      </c>
      <c r="N32" s="31">
        <v>20.64117177</v>
      </c>
      <c r="O32" s="31">
        <v>22.190369969999999</v>
      </c>
      <c r="P32" s="31">
        <v>20.63413637</v>
      </c>
      <c r="Q32" s="31">
        <v>22.203687590000001</v>
      </c>
      <c r="R32" s="31">
        <v>20.57667137</v>
      </c>
    </row>
    <row r="33" spans="1:18" x14ac:dyDescent="0.25">
      <c r="A33" s="8" t="s">
        <v>120</v>
      </c>
      <c r="B33" s="32" t="s">
        <v>46</v>
      </c>
      <c r="C33" s="32" t="s">
        <v>46</v>
      </c>
      <c r="D33" s="32" t="s">
        <v>46</v>
      </c>
      <c r="E33" s="32" t="s">
        <v>46</v>
      </c>
      <c r="F33" s="32" t="s">
        <v>46</v>
      </c>
      <c r="G33" s="32" t="s">
        <v>46</v>
      </c>
      <c r="H33" s="32" t="s">
        <v>46</v>
      </c>
      <c r="I33" s="32" t="s">
        <v>46</v>
      </c>
      <c r="J33" s="32" t="s">
        <v>46</v>
      </c>
      <c r="K33" s="32" t="s">
        <v>46</v>
      </c>
      <c r="L33" s="31">
        <v>32.691395360000001</v>
      </c>
      <c r="M33" s="31">
        <v>32.293031360000001</v>
      </c>
      <c r="N33" s="31">
        <v>37.299480369999998</v>
      </c>
      <c r="O33" s="31">
        <v>37.323314500000002</v>
      </c>
      <c r="P33" s="31">
        <v>38.918182379999998</v>
      </c>
      <c r="Q33" s="31">
        <v>38.961270880000001</v>
      </c>
      <c r="R33" s="31">
        <v>39.308518720000002</v>
      </c>
    </row>
    <row r="34" spans="1:18" x14ac:dyDescent="0.25">
      <c r="A34" s="8" t="s">
        <v>121</v>
      </c>
      <c r="B34" s="32" t="s">
        <v>46</v>
      </c>
      <c r="C34" s="32" t="s">
        <v>46</v>
      </c>
      <c r="D34" s="32" t="s">
        <v>46</v>
      </c>
      <c r="E34" s="32" t="s">
        <v>46</v>
      </c>
      <c r="F34" s="32" t="s">
        <v>46</v>
      </c>
      <c r="G34" s="32" t="s">
        <v>46</v>
      </c>
      <c r="H34" s="32" t="s">
        <v>46</v>
      </c>
      <c r="I34" s="32" t="s">
        <v>46</v>
      </c>
      <c r="J34" s="32" t="s">
        <v>46</v>
      </c>
      <c r="K34" s="32" t="s">
        <v>46</v>
      </c>
      <c r="L34" s="31">
        <v>25.930484150000002</v>
      </c>
      <c r="M34" s="31">
        <v>27.221483110000001</v>
      </c>
      <c r="N34" s="31">
        <v>23.420849919999998</v>
      </c>
      <c r="O34" s="31">
        <v>24.32714137</v>
      </c>
      <c r="P34" s="31">
        <v>24.090035180000001</v>
      </c>
      <c r="Q34" s="31">
        <v>23.644511390000002</v>
      </c>
      <c r="R34" s="31">
        <v>24.020943299999999</v>
      </c>
    </row>
    <row r="35" spans="1:18" x14ac:dyDescent="0.25">
      <c r="A35" s="36" t="s">
        <v>122</v>
      </c>
      <c r="B35" s="37"/>
      <c r="C35" s="37"/>
      <c r="D35" s="37"/>
      <c r="E35" s="37"/>
      <c r="F35" s="37"/>
      <c r="G35" s="37"/>
      <c r="H35" s="37"/>
      <c r="I35" s="37"/>
      <c r="J35" s="37"/>
      <c r="K35" s="37"/>
      <c r="L35" s="37"/>
      <c r="M35" s="37"/>
      <c r="N35" s="37"/>
      <c r="O35" s="37"/>
      <c r="P35" s="37"/>
      <c r="Q35" s="37"/>
      <c r="R35" s="37"/>
    </row>
    <row r="36" spans="1:18" x14ac:dyDescent="0.25">
      <c r="A36" s="8" t="s">
        <v>59</v>
      </c>
      <c r="B36" s="32" t="s">
        <v>46</v>
      </c>
      <c r="C36" s="32" t="s">
        <v>46</v>
      </c>
      <c r="D36" s="32" t="s">
        <v>46</v>
      </c>
      <c r="E36" s="32" t="s">
        <v>46</v>
      </c>
      <c r="F36" s="32" t="s">
        <v>46</v>
      </c>
      <c r="G36" s="32" t="s">
        <v>46</v>
      </c>
      <c r="H36" s="32" t="s">
        <v>46</v>
      </c>
      <c r="I36" s="32" t="s">
        <v>46</v>
      </c>
      <c r="J36" s="32" t="s">
        <v>46</v>
      </c>
      <c r="K36" s="32" t="s">
        <v>46</v>
      </c>
      <c r="L36" s="32" t="s">
        <v>106</v>
      </c>
      <c r="M36" s="30">
        <v>8.3578331259999992</v>
      </c>
      <c r="N36" s="30">
        <v>8.5380511030000008</v>
      </c>
      <c r="O36" s="30">
        <v>10.253821609999999</v>
      </c>
      <c r="P36" s="31">
        <v>13.7149284</v>
      </c>
      <c r="Q36" s="31">
        <v>13.190080030000001</v>
      </c>
      <c r="R36" s="31">
        <v>13.52987184</v>
      </c>
    </row>
    <row r="37" spans="1:18" x14ac:dyDescent="0.25">
      <c r="A37" s="8" t="s">
        <v>123</v>
      </c>
      <c r="B37" s="32" t="s">
        <v>46</v>
      </c>
      <c r="C37" s="32" t="s">
        <v>46</v>
      </c>
      <c r="D37" s="32" t="s">
        <v>46</v>
      </c>
      <c r="E37" s="32" t="s">
        <v>46</v>
      </c>
      <c r="F37" s="32" t="s">
        <v>46</v>
      </c>
      <c r="G37" s="32" t="s">
        <v>46</v>
      </c>
      <c r="H37" s="32" t="s">
        <v>46</v>
      </c>
      <c r="I37" s="32" t="s">
        <v>46</v>
      </c>
      <c r="J37" s="32" t="s">
        <v>46</v>
      </c>
      <c r="K37" s="32" t="s">
        <v>46</v>
      </c>
      <c r="L37" s="32" t="s">
        <v>106</v>
      </c>
      <c r="M37" s="30">
        <v>91.642166869999997</v>
      </c>
      <c r="N37" s="30">
        <v>91.461948899999996</v>
      </c>
      <c r="O37" s="30">
        <v>89.746178389999997</v>
      </c>
      <c r="P37" s="31">
        <v>86.285071599999995</v>
      </c>
      <c r="Q37" s="31">
        <v>86.809919969999996</v>
      </c>
      <c r="R37" s="31">
        <v>86.470128160000002</v>
      </c>
    </row>
    <row r="38" spans="1:18" x14ac:dyDescent="0.25">
      <c r="A38" s="36" t="s">
        <v>124</v>
      </c>
      <c r="B38" s="37"/>
      <c r="C38" s="37"/>
      <c r="D38" s="37"/>
      <c r="E38" s="37"/>
      <c r="F38" s="37"/>
      <c r="G38" s="37"/>
      <c r="H38" s="37"/>
      <c r="I38" s="37"/>
      <c r="J38" s="37"/>
      <c r="K38" s="37"/>
      <c r="L38" s="37"/>
      <c r="M38" s="37"/>
      <c r="N38" s="37"/>
      <c r="O38" s="37"/>
      <c r="P38" s="37"/>
      <c r="Q38" s="37"/>
      <c r="R38" s="37"/>
    </row>
    <row r="39" spans="1:18" x14ac:dyDescent="0.25">
      <c r="A39" s="8" t="s">
        <v>60</v>
      </c>
      <c r="B39" s="32" t="s">
        <v>46</v>
      </c>
      <c r="C39" s="32" t="s">
        <v>46</v>
      </c>
      <c r="D39" s="32" t="s">
        <v>46</v>
      </c>
      <c r="E39" s="32" t="s">
        <v>46</v>
      </c>
      <c r="F39" s="32" t="s">
        <v>46</v>
      </c>
      <c r="G39" s="32" t="s">
        <v>46</v>
      </c>
      <c r="H39" s="32" t="s">
        <v>46</v>
      </c>
      <c r="I39" s="32" t="s">
        <v>46</v>
      </c>
      <c r="J39" s="32" t="s">
        <v>46</v>
      </c>
      <c r="K39" s="32" t="s">
        <v>46</v>
      </c>
      <c r="L39" s="32" t="s">
        <v>106</v>
      </c>
      <c r="M39" s="30">
        <v>7.5532415650000004</v>
      </c>
      <c r="N39" s="30">
        <v>9.1901389249999994</v>
      </c>
      <c r="O39" s="31">
        <v>11.498830890000001</v>
      </c>
      <c r="P39" s="31">
        <v>11.77981385</v>
      </c>
      <c r="Q39" s="31">
        <v>13.94727174</v>
      </c>
      <c r="R39" s="31">
        <v>11.86302049</v>
      </c>
    </row>
    <row r="40" spans="1:18" x14ac:dyDescent="0.25">
      <c r="A40" s="11" t="s">
        <v>125</v>
      </c>
      <c r="B40" s="33" t="s">
        <v>46</v>
      </c>
      <c r="C40" s="33" t="s">
        <v>46</v>
      </c>
      <c r="D40" s="33" t="s">
        <v>46</v>
      </c>
      <c r="E40" s="33" t="s">
        <v>46</v>
      </c>
      <c r="F40" s="33" t="s">
        <v>46</v>
      </c>
      <c r="G40" s="33" t="s">
        <v>46</v>
      </c>
      <c r="H40" s="33" t="s">
        <v>46</v>
      </c>
      <c r="I40" s="33" t="s">
        <v>46</v>
      </c>
      <c r="J40" s="33" t="s">
        <v>46</v>
      </c>
      <c r="K40" s="33" t="s">
        <v>46</v>
      </c>
      <c r="L40" s="33" t="s">
        <v>106</v>
      </c>
      <c r="M40" s="34">
        <v>92.446758430000003</v>
      </c>
      <c r="N40" s="34">
        <v>90.809861080000005</v>
      </c>
      <c r="O40" s="35">
        <v>88.501169110000006</v>
      </c>
      <c r="P40" s="35">
        <v>88.220186150000004</v>
      </c>
      <c r="Q40" s="35">
        <v>86.052728259999995</v>
      </c>
      <c r="R40" s="35">
        <v>88.136979510000003</v>
      </c>
    </row>
    <row r="41" spans="1:18" x14ac:dyDescent="0.25">
      <c r="A41" s="14" t="s">
        <v>47</v>
      </c>
    </row>
    <row r="42" spans="1:18" x14ac:dyDescent="0.25">
      <c r="A42" s="15" t="s">
        <v>126</v>
      </c>
    </row>
    <row r="43" spans="1:18" x14ac:dyDescent="0.25">
      <c r="A43" s="15" t="s">
        <v>127</v>
      </c>
    </row>
    <row r="44" spans="1:18" x14ac:dyDescent="0.25">
      <c r="A44" s="15" t="s">
        <v>128</v>
      </c>
    </row>
    <row r="45" spans="1:18" x14ac:dyDescent="0.25">
      <c r="A45" s="15" t="s">
        <v>48</v>
      </c>
    </row>
    <row r="46" spans="1:18" x14ac:dyDescent="0.25">
      <c r="A46" s="15" t="s">
        <v>49</v>
      </c>
    </row>
    <row r="47" spans="1:18" x14ac:dyDescent="0.25">
      <c r="A47" s="15" t="s">
        <v>129</v>
      </c>
    </row>
    <row r="48" spans="1:18" x14ac:dyDescent="0.25">
      <c r="A48" s="15" t="s">
        <v>130</v>
      </c>
    </row>
  </sheetData>
  <mergeCells count="9">
    <mergeCell ref="A14:R14"/>
    <mergeCell ref="A6:R6"/>
    <mergeCell ref="A35:R35"/>
    <mergeCell ref="A38:R38"/>
    <mergeCell ref="A25:R25"/>
    <mergeCell ref="A18:R18"/>
    <mergeCell ref="A30:R30"/>
    <mergeCell ref="A11:R11"/>
    <mergeCell ref="A21:R2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54"/>
  <sheetViews>
    <sheetView workbookViewId="0"/>
  </sheetViews>
  <sheetFormatPr defaultRowHeight="15" x14ac:dyDescent="0.25"/>
  <cols>
    <col min="1" max="1" width="35" customWidth="1"/>
  </cols>
  <sheetData>
    <row r="1" spans="1:18" ht="22.5" x14ac:dyDescent="0.3">
      <c r="A1" s="2" t="s">
        <v>22</v>
      </c>
    </row>
    <row r="2" spans="1:18" x14ac:dyDescent="0.25">
      <c r="A2" s="3" t="s">
        <v>23</v>
      </c>
    </row>
    <row r="4" spans="1:18" x14ac:dyDescent="0.25">
      <c r="A4" s="3" t="s">
        <v>15</v>
      </c>
    </row>
    <row r="5" spans="1:18" x14ac:dyDescent="0.25">
      <c r="A5" s="4" t="s">
        <v>93</v>
      </c>
      <c r="B5" s="20">
        <v>1971</v>
      </c>
      <c r="C5" s="20">
        <v>1975</v>
      </c>
      <c r="D5" s="20">
        <v>1980</v>
      </c>
      <c r="E5" s="20">
        <v>1984</v>
      </c>
      <c r="F5" s="20">
        <v>1988</v>
      </c>
      <c r="G5" s="20">
        <v>1990</v>
      </c>
      <c r="H5" s="20">
        <v>1992</v>
      </c>
      <c r="I5" s="20">
        <v>1994</v>
      </c>
      <c r="J5" s="20">
        <v>1996</v>
      </c>
      <c r="K5" s="20">
        <v>1999</v>
      </c>
      <c r="L5" s="28">
        <v>2004</v>
      </c>
      <c r="M5" s="29">
        <v>2004</v>
      </c>
      <c r="N5" s="20">
        <v>2008</v>
      </c>
      <c r="O5" s="20">
        <v>2012</v>
      </c>
      <c r="P5" s="20">
        <v>2020</v>
      </c>
      <c r="Q5" s="20">
        <v>2023</v>
      </c>
      <c r="R5" s="20">
        <v>2025</v>
      </c>
    </row>
    <row r="6" spans="1:18" x14ac:dyDescent="0.25">
      <c r="A6" s="36" t="s">
        <v>94</v>
      </c>
      <c r="B6" s="37"/>
      <c r="C6" s="37"/>
      <c r="D6" s="37"/>
      <c r="E6" s="37"/>
      <c r="F6" s="37"/>
      <c r="G6" s="37"/>
      <c r="H6" s="37"/>
      <c r="I6" s="37"/>
      <c r="J6" s="37"/>
      <c r="K6" s="37"/>
      <c r="L6" s="37"/>
      <c r="M6" s="37"/>
      <c r="N6" s="37"/>
      <c r="O6" s="37"/>
      <c r="P6" s="37"/>
      <c r="Q6" s="37"/>
      <c r="R6" s="37"/>
    </row>
    <row r="7" spans="1:18" x14ac:dyDescent="0.25">
      <c r="A7" s="8" t="s">
        <v>95</v>
      </c>
      <c r="B7" s="30">
        <v>84.243856339999994</v>
      </c>
      <c r="C7" s="30">
        <v>80.919997679999994</v>
      </c>
      <c r="D7" s="30">
        <v>79.719798839999996</v>
      </c>
      <c r="E7" s="30">
        <v>76.836804970000003</v>
      </c>
      <c r="F7" s="30">
        <v>76.385273010000006</v>
      </c>
      <c r="G7" s="30">
        <v>73.460696530000007</v>
      </c>
      <c r="H7" s="30">
        <v>73.047249980000004</v>
      </c>
      <c r="I7" s="30">
        <v>74.009497179999997</v>
      </c>
      <c r="J7" s="30">
        <v>71.148689829999995</v>
      </c>
      <c r="K7" s="30">
        <v>70.164226909999996</v>
      </c>
      <c r="L7" s="30">
        <v>63.969256860000002</v>
      </c>
      <c r="M7" s="30">
        <v>62.687883220000003</v>
      </c>
      <c r="N7" s="30">
        <v>57.22458924</v>
      </c>
      <c r="O7" s="31">
        <v>55.038025279999999</v>
      </c>
      <c r="P7" s="31">
        <v>46.202209259999997</v>
      </c>
      <c r="Q7" s="31">
        <v>45.872645949999999</v>
      </c>
      <c r="R7" s="31">
        <v>48.776178440000002</v>
      </c>
    </row>
    <row r="8" spans="1:18" x14ac:dyDescent="0.25">
      <c r="A8" s="8" t="s">
        <v>96</v>
      </c>
      <c r="B8" s="31">
        <v>14.52152068</v>
      </c>
      <c r="C8" s="31">
        <v>12.66000098</v>
      </c>
      <c r="D8" s="31">
        <v>13.460134849999999</v>
      </c>
      <c r="E8" s="31">
        <v>14.320027509999999</v>
      </c>
      <c r="F8" s="31">
        <v>15.019996340000001</v>
      </c>
      <c r="G8" s="31">
        <v>15.37835647</v>
      </c>
      <c r="H8" s="31">
        <v>16.13807942</v>
      </c>
      <c r="I8" s="31">
        <v>14.76173657</v>
      </c>
      <c r="J8" s="31">
        <v>15.125284990000001</v>
      </c>
      <c r="K8" s="31">
        <v>16.449514059999998</v>
      </c>
      <c r="L8" s="31">
        <v>15.021216280000001</v>
      </c>
      <c r="M8" s="31">
        <v>16.154890909999999</v>
      </c>
      <c r="N8" s="31">
        <v>15.64507324</v>
      </c>
      <c r="O8" s="31">
        <v>14.48154961</v>
      </c>
      <c r="P8" s="31">
        <v>14.416757580000001</v>
      </c>
      <c r="Q8" s="31">
        <v>14.17885884</v>
      </c>
      <c r="R8" s="31">
        <v>14.249863830000001</v>
      </c>
    </row>
    <row r="9" spans="1:18" x14ac:dyDescent="0.25">
      <c r="A9" s="8" t="s">
        <v>97</v>
      </c>
      <c r="B9" s="32" t="s">
        <v>46</v>
      </c>
      <c r="C9" s="30">
        <v>4.8673037949999998</v>
      </c>
      <c r="D9" s="30">
        <v>5.5418687210000002</v>
      </c>
      <c r="E9" s="30">
        <v>6.9610248219999997</v>
      </c>
      <c r="F9" s="30">
        <v>6.1092838279999997</v>
      </c>
      <c r="G9" s="30">
        <v>8.1694623790000005</v>
      </c>
      <c r="H9" s="30">
        <v>7.315074182</v>
      </c>
      <c r="I9" s="30">
        <v>7.9975189489999998</v>
      </c>
      <c r="J9" s="30">
        <v>8.5426109100000005</v>
      </c>
      <c r="K9" s="30">
        <v>10.357676140000001</v>
      </c>
      <c r="L9" s="30">
        <v>16.437219639999999</v>
      </c>
      <c r="M9" s="30">
        <v>15.744703850000001</v>
      </c>
      <c r="N9" s="30">
        <v>20.6010338</v>
      </c>
      <c r="O9" s="31">
        <v>21.835962989999999</v>
      </c>
      <c r="P9" s="31">
        <v>29.233503630000001</v>
      </c>
      <c r="Q9" s="31">
        <v>29.060828359999999</v>
      </c>
      <c r="R9" s="31">
        <v>25.71870522</v>
      </c>
    </row>
    <row r="10" spans="1:18" x14ac:dyDescent="0.25">
      <c r="A10" s="8" t="s">
        <v>74</v>
      </c>
      <c r="B10" s="32" t="s">
        <v>46</v>
      </c>
      <c r="C10" s="30">
        <v>1.552697547</v>
      </c>
      <c r="D10" s="30">
        <v>1.278197596</v>
      </c>
      <c r="E10" s="30">
        <v>1.8821426990000001</v>
      </c>
      <c r="F10" s="30">
        <v>2.4854468199999999</v>
      </c>
      <c r="G10" s="30">
        <v>2.9914846289999999</v>
      </c>
      <c r="H10" s="30">
        <v>3.4995964239999999</v>
      </c>
      <c r="I10" s="30">
        <v>3.2312473069999998</v>
      </c>
      <c r="J10" s="30">
        <v>5.1834142740000004</v>
      </c>
      <c r="K10" s="30">
        <v>3.0285828960000001</v>
      </c>
      <c r="L10" s="30">
        <v>4.572307221</v>
      </c>
      <c r="M10" s="30">
        <v>5.4125220189999999</v>
      </c>
      <c r="N10" s="30">
        <v>6.5293037160000003</v>
      </c>
      <c r="O10" s="31">
        <v>8.6444621109999993</v>
      </c>
      <c r="P10" s="31">
        <v>10.147529520000001</v>
      </c>
      <c r="Q10" s="31">
        <v>10.88766685</v>
      </c>
      <c r="R10" s="31">
        <v>11.255252520000001</v>
      </c>
    </row>
    <row r="11" spans="1:18" x14ac:dyDescent="0.25">
      <c r="A11" s="36" t="s">
        <v>98</v>
      </c>
      <c r="B11" s="37"/>
      <c r="C11" s="37"/>
      <c r="D11" s="37"/>
      <c r="E11" s="37"/>
      <c r="F11" s="37"/>
      <c r="G11" s="37"/>
      <c r="H11" s="37"/>
      <c r="I11" s="37"/>
      <c r="J11" s="37"/>
      <c r="K11" s="37"/>
      <c r="L11" s="37"/>
      <c r="M11" s="37"/>
      <c r="N11" s="37"/>
      <c r="O11" s="37"/>
      <c r="P11" s="37"/>
      <c r="Q11" s="37"/>
      <c r="R11" s="37"/>
    </row>
    <row r="12" spans="1:18" x14ac:dyDescent="0.25">
      <c r="A12" s="8" t="s">
        <v>99</v>
      </c>
      <c r="B12" s="30">
        <v>49.999444660000002</v>
      </c>
      <c r="C12" s="30">
        <v>49.941272439999999</v>
      </c>
      <c r="D12" s="30">
        <v>49.400059499999998</v>
      </c>
      <c r="E12" s="31">
        <v>51.127139239999998</v>
      </c>
      <c r="F12" s="30">
        <v>49.518849520000003</v>
      </c>
      <c r="G12" s="31">
        <v>50.238057130000001</v>
      </c>
      <c r="H12" s="30">
        <v>49.244319740000002</v>
      </c>
      <c r="I12" s="31">
        <v>51.467968620000001</v>
      </c>
      <c r="J12" s="30">
        <v>48.642562679999997</v>
      </c>
      <c r="K12" s="30">
        <v>49.229078579999999</v>
      </c>
      <c r="L12" s="30">
        <v>49.368560100000003</v>
      </c>
      <c r="M12" s="31">
        <v>50.749322890000002</v>
      </c>
      <c r="N12" s="31">
        <v>51.002281279999998</v>
      </c>
      <c r="O12" s="31">
        <v>51.029118439999998</v>
      </c>
      <c r="P12" s="31">
        <v>51.221975440000001</v>
      </c>
      <c r="Q12" s="31">
        <v>51.026419349999998</v>
      </c>
      <c r="R12" s="31">
        <v>51.425130660000001</v>
      </c>
    </row>
    <row r="13" spans="1:18" x14ac:dyDescent="0.25">
      <c r="A13" s="8" t="s">
        <v>100</v>
      </c>
      <c r="B13" s="30">
        <v>50.000555339999998</v>
      </c>
      <c r="C13" s="30">
        <v>50.058727560000001</v>
      </c>
      <c r="D13" s="30">
        <v>50.599940500000002</v>
      </c>
      <c r="E13" s="31">
        <v>48.872860760000002</v>
      </c>
      <c r="F13" s="30">
        <v>50.481150479999997</v>
      </c>
      <c r="G13" s="31">
        <v>49.761942869999999</v>
      </c>
      <c r="H13" s="30">
        <v>50.755680259999998</v>
      </c>
      <c r="I13" s="31">
        <v>48.532031379999999</v>
      </c>
      <c r="J13" s="30">
        <v>51.357437320000003</v>
      </c>
      <c r="K13" s="30">
        <v>50.770921420000001</v>
      </c>
      <c r="L13" s="30">
        <v>50.631439899999997</v>
      </c>
      <c r="M13" s="31">
        <v>49.250677109999998</v>
      </c>
      <c r="N13" s="31">
        <v>48.997718720000002</v>
      </c>
      <c r="O13" s="31">
        <v>48.970881560000002</v>
      </c>
      <c r="P13" s="31">
        <v>48.778024559999999</v>
      </c>
      <c r="Q13" s="31">
        <v>48.973580650000002</v>
      </c>
      <c r="R13" s="31">
        <v>48.574869339999999</v>
      </c>
    </row>
    <row r="14" spans="1:18" x14ac:dyDescent="0.25">
      <c r="A14" s="36" t="s">
        <v>101</v>
      </c>
      <c r="B14" s="37"/>
      <c r="C14" s="37"/>
      <c r="D14" s="37"/>
      <c r="E14" s="37"/>
      <c r="F14" s="37"/>
      <c r="G14" s="37"/>
      <c r="H14" s="37"/>
      <c r="I14" s="37"/>
      <c r="J14" s="37"/>
      <c r="K14" s="37"/>
      <c r="L14" s="37"/>
      <c r="M14" s="37"/>
      <c r="N14" s="37"/>
      <c r="O14" s="37"/>
      <c r="P14" s="37"/>
      <c r="Q14" s="37"/>
      <c r="R14" s="37"/>
    </row>
    <row r="15" spans="1:18" x14ac:dyDescent="0.25">
      <c r="A15" s="8" t="s">
        <v>102</v>
      </c>
      <c r="B15" s="32" t="s">
        <v>46</v>
      </c>
      <c r="C15" s="32" t="s">
        <v>46</v>
      </c>
      <c r="D15" s="32" t="s">
        <v>46</v>
      </c>
      <c r="E15" s="32" t="s">
        <v>46</v>
      </c>
      <c r="F15" s="32" t="s">
        <v>46</v>
      </c>
      <c r="G15" s="32" t="s">
        <v>46</v>
      </c>
      <c r="H15" s="32" t="s">
        <v>46</v>
      </c>
      <c r="I15" s="32" t="s">
        <v>46</v>
      </c>
      <c r="J15" s="32" t="s">
        <v>46</v>
      </c>
      <c r="K15" s="32" t="s">
        <v>46</v>
      </c>
      <c r="L15" s="30">
        <v>37.151562159999997</v>
      </c>
      <c r="M15" s="30">
        <v>35.615123310000001</v>
      </c>
      <c r="N15" s="30">
        <v>35.258562939999997</v>
      </c>
      <c r="O15" s="31">
        <v>43.781557059999997</v>
      </c>
      <c r="P15" s="31">
        <v>46.44248631</v>
      </c>
      <c r="Q15" s="31">
        <v>48.116385229999999</v>
      </c>
      <c r="R15" s="31">
        <v>46.342195410000002</v>
      </c>
    </row>
    <row r="16" spans="1:18" x14ac:dyDescent="0.25">
      <c r="A16" s="8" t="s">
        <v>103</v>
      </c>
      <c r="B16" s="32" t="s">
        <v>46</v>
      </c>
      <c r="C16" s="32" t="s">
        <v>46</v>
      </c>
      <c r="D16" s="32" t="s">
        <v>46</v>
      </c>
      <c r="E16" s="32" t="s">
        <v>46</v>
      </c>
      <c r="F16" s="32" t="s">
        <v>46</v>
      </c>
      <c r="G16" s="32" t="s">
        <v>46</v>
      </c>
      <c r="H16" s="32" t="s">
        <v>46</v>
      </c>
      <c r="I16" s="32" t="s">
        <v>46</v>
      </c>
      <c r="J16" s="32" t="s">
        <v>46</v>
      </c>
      <c r="K16" s="32" t="s">
        <v>46</v>
      </c>
      <c r="L16" s="30">
        <v>54.969074900000003</v>
      </c>
      <c r="M16" s="30">
        <v>55.595222679999999</v>
      </c>
      <c r="N16" s="30">
        <v>55.934732889999999</v>
      </c>
      <c r="O16" s="31">
        <v>48.866646590000002</v>
      </c>
      <c r="P16" s="31">
        <v>46.622392040000001</v>
      </c>
      <c r="Q16" s="31">
        <v>42.743139380000002</v>
      </c>
      <c r="R16" s="31">
        <v>48.81003664</v>
      </c>
    </row>
    <row r="17" spans="1:18" x14ac:dyDescent="0.25">
      <c r="A17" s="8" t="s">
        <v>104</v>
      </c>
      <c r="B17" s="32" t="s">
        <v>46</v>
      </c>
      <c r="C17" s="32" t="s">
        <v>46</v>
      </c>
      <c r="D17" s="32" t="s">
        <v>46</v>
      </c>
      <c r="E17" s="32" t="s">
        <v>46</v>
      </c>
      <c r="F17" s="32" t="s">
        <v>46</v>
      </c>
      <c r="G17" s="32" t="s">
        <v>46</v>
      </c>
      <c r="H17" s="32" t="s">
        <v>46</v>
      </c>
      <c r="I17" s="32" t="s">
        <v>46</v>
      </c>
      <c r="J17" s="32" t="s">
        <v>46</v>
      </c>
      <c r="K17" s="32" t="s">
        <v>46</v>
      </c>
      <c r="L17" s="31">
        <v>7.879362939</v>
      </c>
      <c r="M17" s="31">
        <v>8.7896540160000001</v>
      </c>
      <c r="N17" s="31">
        <v>8.8067041669999995</v>
      </c>
      <c r="O17" s="31">
        <v>7.3517963530000001</v>
      </c>
      <c r="P17" s="31">
        <v>6.9351216530000004</v>
      </c>
      <c r="Q17" s="31">
        <v>9.1404753939999992</v>
      </c>
      <c r="R17" s="31">
        <v>4.847767953</v>
      </c>
    </row>
    <row r="18" spans="1:18" x14ac:dyDescent="0.25">
      <c r="A18" s="36" t="s">
        <v>131</v>
      </c>
      <c r="B18" s="37"/>
      <c r="C18" s="37"/>
      <c r="D18" s="37"/>
      <c r="E18" s="37"/>
      <c r="F18" s="37"/>
      <c r="G18" s="37"/>
      <c r="H18" s="37"/>
      <c r="I18" s="37"/>
      <c r="J18" s="37"/>
      <c r="K18" s="37"/>
      <c r="L18" s="37"/>
      <c r="M18" s="37"/>
      <c r="N18" s="37"/>
      <c r="O18" s="37"/>
      <c r="P18" s="37"/>
      <c r="Q18" s="37"/>
      <c r="R18" s="37"/>
    </row>
    <row r="19" spans="1:18" x14ac:dyDescent="0.25">
      <c r="A19" s="8" t="s">
        <v>132</v>
      </c>
      <c r="B19" s="32" t="s">
        <v>46</v>
      </c>
      <c r="C19" s="32" t="s">
        <v>46</v>
      </c>
      <c r="D19" s="32" t="s">
        <v>46</v>
      </c>
      <c r="E19" s="32" t="s">
        <v>46</v>
      </c>
      <c r="F19" s="32" t="s">
        <v>46</v>
      </c>
      <c r="G19" s="32" t="s">
        <v>46</v>
      </c>
      <c r="H19" s="32" t="s">
        <v>46</v>
      </c>
      <c r="I19" s="32" t="s">
        <v>46</v>
      </c>
      <c r="J19" s="32" t="s">
        <v>106</v>
      </c>
      <c r="K19" s="32" t="s">
        <v>46</v>
      </c>
      <c r="L19" s="32" t="s">
        <v>46</v>
      </c>
      <c r="M19" s="30">
        <v>6.4338989050000004</v>
      </c>
      <c r="N19" s="30">
        <v>6.4478756549999998</v>
      </c>
      <c r="O19" s="31">
        <v>5.9837530440000002</v>
      </c>
      <c r="P19" s="31">
        <v>5.7573256089999996</v>
      </c>
      <c r="Q19" s="30">
        <v>6.0048062169999996</v>
      </c>
      <c r="R19" s="31">
        <v>4.9126637259999999</v>
      </c>
    </row>
    <row r="20" spans="1:18" x14ac:dyDescent="0.25">
      <c r="A20" s="8" t="s">
        <v>133</v>
      </c>
      <c r="B20" s="32" t="s">
        <v>46</v>
      </c>
      <c r="C20" s="32" t="s">
        <v>46</v>
      </c>
      <c r="D20" s="32" t="s">
        <v>46</v>
      </c>
      <c r="E20" s="32" t="s">
        <v>46</v>
      </c>
      <c r="F20" s="32" t="s">
        <v>46</v>
      </c>
      <c r="G20" s="32" t="s">
        <v>46</v>
      </c>
      <c r="H20" s="32" t="s">
        <v>46</v>
      </c>
      <c r="I20" s="32" t="s">
        <v>46</v>
      </c>
      <c r="J20" s="32" t="s">
        <v>106</v>
      </c>
      <c r="K20" s="32" t="s">
        <v>46</v>
      </c>
      <c r="L20" s="32" t="s">
        <v>46</v>
      </c>
      <c r="M20" s="30">
        <v>17.74951914</v>
      </c>
      <c r="N20" s="30">
        <v>16.6972843</v>
      </c>
      <c r="O20" s="31">
        <v>14.3445743</v>
      </c>
      <c r="P20" s="31">
        <v>14.57523585</v>
      </c>
      <c r="Q20" s="31">
        <v>13.359680969999999</v>
      </c>
      <c r="R20" s="31">
        <v>13.417442960000001</v>
      </c>
    </row>
    <row r="21" spans="1:18" x14ac:dyDescent="0.25">
      <c r="A21" s="8" t="s">
        <v>134</v>
      </c>
      <c r="B21" s="32" t="s">
        <v>46</v>
      </c>
      <c r="C21" s="32" t="s">
        <v>46</v>
      </c>
      <c r="D21" s="32" t="s">
        <v>46</v>
      </c>
      <c r="E21" s="32" t="s">
        <v>46</v>
      </c>
      <c r="F21" s="32" t="s">
        <v>46</v>
      </c>
      <c r="G21" s="32" t="s">
        <v>46</v>
      </c>
      <c r="H21" s="32" t="s">
        <v>46</v>
      </c>
      <c r="I21" s="32" t="s">
        <v>46</v>
      </c>
      <c r="J21" s="32" t="s">
        <v>106</v>
      </c>
      <c r="K21" s="32" t="s">
        <v>46</v>
      </c>
      <c r="L21" s="32" t="s">
        <v>46</v>
      </c>
      <c r="M21" s="30">
        <v>15.872487939999999</v>
      </c>
      <c r="N21" s="30">
        <v>14.72278345</v>
      </c>
      <c r="O21" s="30">
        <v>13.40801134</v>
      </c>
      <c r="P21" s="31">
        <v>12.64162604</v>
      </c>
      <c r="Q21" s="30">
        <v>13.70669183</v>
      </c>
      <c r="R21" s="31">
        <v>11.514046779999999</v>
      </c>
    </row>
    <row r="22" spans="1:18" x14ac:dyDescent="0.25">
      <c r="A22" s="8" t="s">
        <v>135</v>
      </c>
      <c r="B22" s="32" t="s">
        <v>46</v>
      </c>
      <c r="C22" s="32" t="s">
        <v>46</v>
      </c>
      <c r="D22" s="32" t="s">
        <v>46</v>
      </c>
      <c r="E22" s="32" t="s">
        <v>46</v>
      </c>
      <c r="F22" s="32" t="s">
        <v>46</v>
      </c>
      <c r="G22" s="32" t="s">
        <v>46</v>
      </c>
      <c r="H22" s="32" t="s">
        <v>46</v>
      </c>
      <c r="I22" s="32" t="s">
        <v>46</v>
      </c>
      <c r="J22" s="32" t="s">
        <v>106</v>
      </c>
      <c r="K22" s="32" t="s">
        <v>46</v>
      </c>
      <c r="L22" s="32" t="s">
        <v>46</v>
      </c>
      <c r="M22" s="30">
        <v>47.347059109999996</v>
      </c>
      <c r="N22" s="30">
        <v>47.73740626</v>
      </c>
      <c r="O22" s="31">
        <v>53.371901350000002</v>
      </c>
      <c r="P22" s="31">
        <v>52.531005729999997</v>
      </c>
      <c r="Q22" s="31">
        <v>51.554740250000002</v>
      </c>
      <c r="R22" s="31">
        <v>54.957316030000001</v>
      </c>
    </row>
    <row r="23" spans="1:18" x14ac:dyDescent="0.25">
      <c r="A23" s="8" t="s">
        <v>136</v>
      </c>
      <c r="B23" s="32" t="s">
        <v>46</v>
      </c>
      <c r="C23" s="32" t="s">
        <v>46</v>
      </c>
      <c r="D23" s="32" t="s">
        <v>46</v>
      </c>
      <c r="E23" s="32" t="s">
        <v>46</v>
      </c>
      <c r="F23" s="32" t="s">
        <v>46</v>
      </c>
      <c r="G23" s="32" t="s">
        <v>46</v>
      </c>
      <c r="H23" s="32" t="s">
        <v>46</v>
      </c>
      <c r="I23" s="32" t="s">
        <v>46</v>
      </c>
      <c r="J23" s="32" t="s">
        <v>106</v>
      </c>
      <c r="K23" s="32" t="s">
        <v>46</v>
      </c>
      <c r="L23" s="32" t="s">
        <v>46</v>
      </c>
      <c r="M23" s="30">
        <v>12.59703491</v>
      </c>
      <c r="N23" s="31">
        <v>14.39465034</v>
      </c>
      <c r="O23" s="30">
        <v>12.89175996</v>
      </c>
      <c r="P23" s="31">
        <v>14.49480677</v>
      </c>
      <c r="Q23" s="31">
        <v>15.374080729999999</v>
      </c>
      <c r="R23" s="31">
        <v>15.1985305</v>
      </c>
    </row>
    <row r="24" spans="1:18" x14ac:dyDescent="0.25">
      <c r="A24" s="36" t="s">
        <v>35</v>
      </c>
      <c r="B24" s="37"/>
      <c r="C24" s="37"/>
      <c r="D24" s="37"/>
      <c r="E24" s="37"/>
      <c r="F24" s="37"/>
      <c r="G24" s="37"/>
      <c r="H24" s="37"/>
      <c r="I24" s="37"/>
      <c r="J24" s="37"/>
      <c r="K24" s="37"/>
      <c r="L24" s="37"/>
      <c r="M24" s="37"/>
      <c r="N24" s="37"/>
      <c r="O24" s="37"/>
      <c r="P24" s="37"/>
      <c r="Q24" s="37"/>
      <c r="R24" s="37"/>
    </row>
    <row r="25" spans="1:18" x14ac:dyDescent="0.25">
      <c r="A25" s="8" t="s">
        <v>29</v>
      </c>
      <c r="B25" s="32" t="s">
        <v>46</v>
      </c>
      <c r="C25" s="32" t="s">
        <v>46</v>
      </c>
      <c r="D25" s="30">
        <v>88.443275249999999</v>
      </c>
      <c r="E25" s="30">
        <v>88.729825180000006</v>
      </c>
      <c r="F25" s="31">
        <v>89.114909119999993</v>
      </c>
      <c r="G25" s="31">
        <v>87.653759530000002</v>
      </c>
      <c r="H25" s="30">
        <v>86.43138175</v>
      </c>
      <c r="I25" s="31">
        <v>88.932361920000005</v>
      </c>
      <c r="J25" s="31">
        <v>88.451609079999997</v>
      </c>
      <c r="K25" s="31">
        <v>87.293285150000003</v>
      </c>
      <c r="L25" s="31">
        <v>91.851055380000005</v>
      </c>
      <c r="M25" s="30">
        <v>89.697339940000006</v>
      </c>
      <c r="N25" s="31">
        <v>90.085421139999994</v>
      </c>
      <c r="O25" s="31">
        <v>91.404297470000003</v>
      </c>
      <c r="P25" s="31">
        <v>92.596076510000003</v>
      </c>
      <c r="Q25" s="31">
        <v>91.788505939999993</v>
      </c>
      <c r="R25" s="31">
        <v>92.239090090000005</v>
      </c>
    </row>
    <row r="26" spans="1:18" x14ac:dyDescent="0.25">
      <c r="A26" s="8" t="s">
        <v>105</v>
      </c>
      <c r="B26" s="32" t="s">
        <v>46</v>
      </c>
      <c r="C26" s="32" t="s">
        <v>46</v>
      </c>
      <c r="D26" s="30">
        <v>8.5522392099999998</v>
      </c>
      <c r="E26" s="30">
        <v>8.5680093260000003</v>
      </c>
      <c r="F26" s="31">
        <v>8.5153147889999996</v>
      </c>
      <c r="G26" s="30">
        <v>7.3001291659999996</v>
      </c>
      <c r="H26" s="30">
        <v>7.052599195</v>
      </c>
      <c r="I26" s="30">
        <v>8.6251884499999996</v>
      </c>
      <c r="J26" s="30">
        <v>6.3460594950000004</v>
      </c>
      <c r="K26" s="31">
        <v>7.1568386889999998</v>
      </c>
      <c r="L26" s="30">
        <v>4.6209558150000003</v>
      </c>
      <c r="M26" s="30">
        <v>5.1834930750000003</v>
      </c>
      <c r="N26" s="30">
        <v>4.8541121939999998</v>
      </c>
      <c r="O26" s="31">
        <v>4.1338252950000003</v>
      </c>
      <c r="P26" s="31">
        <v>3.2913942110000001</v>
      </c>
      <c r="Q26" s="31">
        <v>3.2818009730000002</v>
      </c>
      <c r="R26" s="31">
        <v>2.5557744910000002</v>
      </c>
    </row>
    <row r="27" spans="1:18" x14ac:dyDescent="0.25">
      <c r="A27" s="36" t="s">
        <v>107</v>
      </c>
      <c r="B27" s="37"/>
      <c r="C27" s="37"/>
      <c r="D27" s="37"/>
      <c r="E27" s="37"/>
      <c r="F27" s="37"/>
      <c r="G27" s="37"/>
      <c r="H27" s="37"/>
      <c r="I27" s="37"/>
      <c r="J27" s="37"/>
      <c r="K27" s="37"/>
      <c r="L27" s="37"/>
      <c r="M27" s="37"/>
      <c r="N27" s="37"/>
      <c r="O27" s="37"/>
      <c r="P27" s="37"/>
      <c r="Q27" s="37"/>
      <c r="R27" s="37"/>
    </row>
    <row r="28" spans="1:18" x14ac:dyDescent="0.25">
      <c r="A28" s="8" t="s">
        <v>137</v>
      </c>
      <c r="B28" s="30">
        <v>27.73745117</v>
      </c>
      <c r="C28" s="30">
        <v>27.579279289999999</v>
      </c>
      <c r="D28" s="30">
        <v>28.258910820000001</v>
      </c>
      <c r="E28" s="30">
        <v>35.246534019999999</v>
      </c>
      <c r="F28" s="31">
        <v>38.773161620000003</v>
      </c>
      <c r="G28" s="31">
        <v>39.41017351</v>
      </c>
      <c r="H28" s="30">
        <v>43.145329480000001</v>
      </c>
      <c r="I28" s="30">
        <v>43.746554760000002</v>
      </c>
      <c r="J28" s="31">
        <v>38.460222049999999</v>
      </c>
      <c r="K28" s="31">
        <v>37.697892029999998</v>
      </c>
      <c r="L28" s="31">
        <v>38.294139850000001</v>
      </c>
      <c r="M28" s="31">
        <v>38.104984479999999</v>
      </c>
      <c r="N28" s="31">
        <v>40.654317220000003</v>
      </c>
      <c r="O28" s="31">
        <v>39.385079820000001</v>
      </c>
      <c r="P28" s="30">
        <v>36.010799910000003</v>
      </c>
      <c r="Q28" s="31">
        <v>39.058339580000002</v>
      </c>
      <c r="R28" s="31">
        <v>40.003031329999999</v>
      </c>
    </row>
    <row r="29" spans="1:18" x14ac:dyDescent="0.25">
      <c r="A29" s="8" t="s">
        <v>138</v>
      </c>
      <c r="B29" s="30">
        <v>71.024480089999997</v>
      </c>
      <c r="C29" s="30">
        <v>71.553574940000004</v>
      </c>
      <c r="D29" s="30">
        <v>71.215464310000002</v>
      </c>
      <c r="E29" s="30">
        <v>64.280333080000005</v>
      </c>
      <c r="F29" s="31">
        <v>60.543141869999999</v>
      </c>
      <c r="G29" s="31">
        <v>60.096367649999998</v>
      </c>
      <c r="H29" s="30">
        <v>55.554545519999998</v>
      </c>
      <c r="I29" s="30">
        <v>56.253445239999998</v>
      </c>
      <c r="J29" s="31">
        <v>61.227870660000001</v>
      </c>
      <c r="K29" s="31">
        <v>61.982595400000001</v>
      </c>
      <c r="L29" s="31">
        <v>61.536961470000001</v>
      </c>
      <c r="M29" s="31">
        <v>61.800211079999997</v>
      </c>
      <c r="N29" s="31">
        <v>59.206503329999997</v>
      </c>
      <c r="O29" s="31">
        <v>60.110222020000002</v>
      </c>
      <c r="P29" s="30">
        <v>63.62878431</v>
      </c>
      <c r="Q29" s="31">
        <v>60.898910540000003</v>
      </c>
      <c r="R29" s="31">
        <v>59.86017871</v>
      </c>
    </row>
    <row r="30" spans="1:18" x14ac:dyDescent="0.25">
      <c r="A30" s="8" t="s">
        <v>139</v>
      </c>
      <c r="B30" s="30">
        <v>1.238068733</v>
      </c>
      <c r="C30" s="30">
        <v>0.86714576399999999</v>
      </c>
      <c r="D30" s="30">
        <v>0.52562486600000002</v>
      </c>
      <c r="E30" s="21" t="s">
        <v>111</v>
      </c>
      <c r="F30" s="31">
        <v>0.68369651300000001</v>
      </c>
      <c r="G30" s="32" t="s">
        <v>64</v>
      </c>
      <c r="H30" s="31">
        <v>1.3001250019999999</v>
      </c>
      <c r="I30" s="32" t="s">
        <v>64</v>
      </c>
      <c r="J30" s="32" t="s">
        <v>64</v>
      </c>
      <c r="K30" s="32" t="s">
        <v>64</v>
      </c>
      <c r="L30" s="32" t="s">
        <v>64</v>
      </c>
      <c r="M30" s="32" t="s">
        <v>64</v>
      </c>
      <c r="N30" s="32" t="s">
        <v>64</v>
      </c>
      <c r="O30" s="31">
        <v>0.50469815799999995</v>
      </c>
      <c r="P30" s="32" t="s">
        <v>64</v>
      </c>
      <c r="Q30" s="32" t="s">
        <v>64</v>
      </c>
      <c r="R30" s="32" t="s">
        <v>64</v>
      </c>
    </row>
    <row r="31" spans="1:18" x14ac:dyDescent="0.25">
      <c r="A31" s="36" t="s">
        <v>112</v>
      </c>
      <c r="B31" s="37"/>
      <c r="C31" s="37"/>
      <c r="D31" s="37"/>
      <c r="E31" s="37"/>
      <c r="F31" s="37"/>
      <c r="G31" s="37"/>
      <c r="H31" s="37"/>
      <c r="I31" s="37"/>
      <c r="J31" s="37"/>
      <c r="K31" s="37"/>
      <c r="L31" s="37"/>
      <c r="M31" s="37"/>
      <c r="N31" s="37"/>
      <c r="O31" s="37"/>
      <c r="P31" s="37"/>
      <c r="Q31" s="37"/>
      <c r="R31" s="37"/>
    </row>
    <row r="32" spans="1:18" x14ac:dyDescent="0.25">
      <c r="A32" s="8" t="s">
        <v>113</v>
      </c>
      <c r="B32" s="32" t="s">
        <v>46</v>
      </c>
      <c r="C32" s="32" t="s">
        <v>46</v>
      </c>
      <c r="D32" s="32" t="s">
        <v>46</v>
      </c>
      <c r="E32" s="32" t="s">
        <v>46</v>
      </c>
      <c r="F32" s="32" t="s">
        <v>46</v>
      </c>
      <c r="G32" s="32" t="s">
        <v>46</v>
      </c>
      <c r="H32" s="32" t="s">
        <v>46</v>
      </c>
      <c r="I32" s="32" t="s">
        <v>46</v>
      </c>
      <c r="J32" s="32" t="s">
        <v>46</v>
      </c>
      <c r="K32" s="32" t="s">
        <v>46</v>
      </c>
      <c r="L32" s="32" t="s">
        <v>46</v>
      </c>
      <c r="M32" s="32" t="s">
        <v>46</v>
      </c>
      <c r="N32" s="31">
        <v>30.627615330000001</v>
      </c>
      <c r="O32" s="31">
        <v>29.396178670000001</v>
      </c>
      <c r="P32" s="31">
        <v>30.554461029999999</v>
      </c>
      <c r="Q32" s="31">
        <v>29.80200305</v>
      </c>
      <c r="R32" s="31">
        <v>32.229290689999999</v>
      </c>
    </row>
    <row r="33" spans="1:18" x14ac:dyDescent="0.25">
      <c r="A33" s="8" t="s">
        <v>114</v>
      </c>
      <c r="B33" s="32" t="s">
        <v>46</v>
      </c>
      <c r="C33" s="32" t="s">
        <v>46</v>
      </c>
      <c r="D33" s="32" t="s">
        <v>46</v>
      </c>
      <c r="E33" s="32" t="s">
        <v>46</v>
      </c>
      <c r="F33" s="32" t="s">
        <v>46</v>
      </c>
      <c r="G33" s="32" t="s">
        <v>46</v>
      </c>
      <c r="H33" s="32" t="s">
        <v>46</v>
      </c>
      <c r="I33" s="32" t="s">
        <v>46</v>
      </c>
      <c r="J33" s="32" t="s">
        <v>46</v>
      </c>
      <c r="K33" s="32" t="s">
        <v>46</v>
      </c>
      <c r="L33" s="32" t="s">
        <v>46</v>
      </c>
      <c r="M33" s="32" t="s">
        <v>46</v>
      </c>
      <c r="N33" s="31">
        <v>37.076459579999998</v>
      </c>
      <c r="O33" s="31">
        <v>36.776682690000001</v>
      </c>
      <c r="P33" s="30">
        <v>42.097566370000003</v>
      </c>
      <c r="Q33" s="31">
        <v>41.761285039999997</v>
      </c>
      <c r="R33" s="31">
        <v>35.955840979999998</v>
      </c>
    </row>
    <row r="34" spans="1:18" x14ac:dyDescent="0.25">
      <c r="A34" s="8" t="s">
        <v>115</v>
      </c>
      <c r="B34" s="32" t="s">
        <v>46</v>
      </c>
      <c r="C34" s="32" t="s">
        <v>46</v>
      </c>
      <c r="D34" s="32" t="s">
        <v>46</v>
      </c>
      <c r="E34" s="32" t="s">
        <v>46</v>
      </c>
      <c r="F34" s="32" t="s">
        <v>46</v>
      </c>
      <c r="G34" s="32" t="s">
        <v>46</v>
      </c>
      <c r="H34" s="32" t="s">
        <v>46</v>
      </c>
      <c r="I34" s="32" t="s">
        <v>46</v>
      </c>
      <c r="J34" s="32" t="s">
        <v>46</v>
      </c>
      <c r="K34" s="32" t="s">
        <v>46</v>
      </c>
      <c r="L34" s="32" t="s">
        <v>46</v>
      </c>
      <c r="M34" s="32" t="s">
        <v>46</v>
      </c>
      <c r="N34" s="31">
        <v>13.36959966</v>
      </c>
      <c r="O34" s="31">
        <v>10.65154879</v>
      </c>
      <c r="P34" s="31">
        <v>11.3963307</v>
      </c>
      <c r="Q34" s="31">
        <v>11.649465530000001</v>
      </c>
      <c r="R34" s="31">
        <v>9.4215696779999991</v>
      </c>
    </row>
    <row r="35" spans="1:18" x14ac:dyDescent="0.25">
      <c r="A35" s="8" t="s">
        <v>116</v>
      </c>
      <c r="B35" s="32" t="s">
        <v>46</v>
      </c>
      <c r="C35" s="32" t="s">
        <v>46</v>
      </c>
      <c r="D35" s="32" t="s">
        <v>46</v>
      </c>
      <c r="E35" s="32" t="s">
        <v>46</v>
      </c>
      <c r="F35" s="32" t="s">
        <v>46</v>
      </c>
      <c r="G35" s="32" t="s">
        <v>46</v>
      </c>
      <c r="H35" s="32" t="s">
        <v>46</v>
      </c>
      <c r="I35" s="32" t="s">
        <v>46</v>
      </c>
      <c r="J35" s="32" t="s">
        <v>46</v>
      </c>
      <c r="K35" s="32" t="s">
        <v>46</v>
      </c>
      <c r="L35" s="32" t="s">
        <v>46</v>
      </c>
      <c r="M35" s="32" t="s">
        <v>46</v>
      </c>
      <c r="N35" s="31">
        <v>18.926325429999999</v>
      </c>
      <c r="O35" s="31">
        <v>23.175589859999999</v>
      </c>
      <c r="P35" s="30">
        <v>15.9516419</v>
      </c>
      <c r="Q35" s="31">
        <v>16.787246379999999</v>
      </c>
      <c r="R35" s="31">
        <v>22.393298649999998</v>
      </c>
    </row>
    <row r="36" spans="1:18" x14ac:dyDescent="0.25">
      <c r="A36" s="36" t="s">
        <v>117</v>
      </c>
      <c r="B36" s="37"/>
      <c r="C36" s="37"/>
      <c r="D36" s="37"/>
      <c r="E36" s="37"/>
      <c r="F36" s="37"/>
      <c r="G36" s="37"/>
      <c r="H36" s="37"/>
      <c r="I36" s="37"/>
      <c r="J36" s="37"/>
      <c r="K36" s="37"/>
      <c r="L36" s="37"/>
      <c r="M36" s="37"/>
      <c r="N36" s="37"/>
      <c r="O36" s="37"/>
      <c r="P36" s="37"/>
      <c r="Q36" s="37"/>
      <c r="R36" s="37"/>
    </row>
    <row r="37" spans="1:18" x14ac:dyDescent="0.25">
      <c r="A37" s="8" t="s">
        <v>118</v>
      </c>
      <c r="B37" s="32" t="s">
        <v>46</v>
      </c>
      <c r="C37" s="32" t="s">
        <v>46</v>
      </c>
      <c r="D37" s="32" t="s">
        <v>46</v>
      </c>
      <c r="E37" s="32" t="s">
        <v>46</v>
      </c>
      <c r="F37" s="32" t="s">
        <v>46</v>
      </c>
      <c r="G37" s="32" t="s">
        <v>46</v>
      </c>
      <c r="H37" s="32" t="s">
        <v>46</v>
      </c>
      <c r="I37" s="32" t="s">
        <v>46</v>
      </c>
      <c r="J37" s="32" t="s">
        <v>46</v>
      </c>
      <c r="K37" s="32" t="s">
        <v>46</v>
      </c>
      <c r="L37" s="30">
        <v>19.36122722</v>
      </c>
      <c r="M37" s="30">
        <v>19.725550259999999</v>
      </c>
      <c r="N37" s="31">
        <v>17.141517220000001</v>
      </c>
      <c r="O37" s="31">
        <v>16.162281100000001</v>
      </c>
      <c r="P37" s="31">
        <v>15.3895556</v>
      </c>
      <c r="Q37" s="31">
        <v>14.40692731</v>
      </c>
      <c r="R37" s="31">
        <v>14.678862000000001</v>
      </c>
    </row>
    <row r="38" spans="1:18" x14ac:dyDescent="0.25">
      <c r="A38" s="8" t="s">
        <v>119</v>
      </c>
      <c r="B38" s="32" t="s">
        <v>46</v>
      </c>
      <c r="C38" s="32" t="s">
        <v>46</v>
      </c>
      <c r="D38" s="32" t="s">
        <v>46</v>
      </c>
      <c r="E38" s="32" t="s">
        <v>46</v>
      </c>
      <c r="F38" s="32" t="s">
        <v>46</v>
      </c>
      <c r="G38" s="32" t="s">
        <v>46</v>
      </c>
      <c r="H38" s="32" t="s">
        <v>46</v>
      </c>
      <c r="I38" s="32" t="s">
        <v>46</v>
      </c>
      <c r="J38" s="32" t="s">
        <v>46</v>
      </c>
      <c r="K38" s="32" t="s">
        <v>46</v>
      </c>
      <c r="L38" s="31">
        <v>20.387441339999999</v>
      </c>
      <c r="M38" s="31">
        <v>20.10106725</v>
      </c>
      <c r="N38" s="31">
        <v>23.153383040000001</v>
      </c>
      <c r="O38" s="31">
        <v>24.043520690000001</v>
      </c>
      <c r="P38" s="31">
        <v>20.596934940000001</v>
      </c>
      <c r="Q38" s="31">
        <v>21.732375170000001</v>
      </c>
      <c r="R38" s="31">
        <v>22.98857782</v>
      </c>
    </row>
    <row r="39" spans="1:18" x14ac:dyDescent="0.25">
      <c r="A39" s="8" t="s">
        <v>120</v>
      </c>
      <c r="B39" s="32" t="s">
        <v>46</v>
      </c>
      <c r="C39" s="32" t="s">
        <v>46</v>
      </c>
      <c r="D39" s="32" t="s">
        <v>46</v>
      </c>
      <c r="E39" s="32" t="s">
        <v>46</v>
      </c>
      <c r="F39" s="32" t="s">
        <v>46</v>
      </c>
      <c r="G39" s="32" t="s">
        <v>46</v>
      </c>
      <c r="H39" s="32" t="s">
        <v>46</v>
      </c>
      <c r="I39" s="32" t="s">
        <v>46</v>
      </c>
      <c r="J39" s="32" t="s">
        <v>46</v>
      </c>
      <c r="K39" s="32" t="s">
        <v>46</v>
      </c>
      <c r="L39" s="31">
        <v>35.478383180000002</v>
      </c>
      <c r="M39" s="31">
        <v>35.709795679999999</v>
      </c>
      <c r="N39" s="31">
        <v>34.922122880000003</v>
      </c>
      <c r="O39" s="31">
        <v>37.064111169999997</v>
      </c>
      <c r="P39" s="31">
        <v>39.315236249999998</v>
      </c>
      <c r="Q39" s="31">
        <v>41.383483060000003</v>
      </c>
      <c r="R39" s="31">
        <v>38.189509080000001</v>
      </c>
    </row>
    <row r="40" spans="1:18" x14ac:dyDescent="0.25">
      <c r="A40" s="8" t="s">
        <v>121</v>
      </c>
      <c r="B40" s="32" t="s">
        <v>46</v>
      </c>
      <c r="C40" s="32" t="s">
        <v>46</v>
      </c>
      <c r="D40" s="32" t="s">
        <v>46</v>
      </c>
      <c r="E40" s="32" t="s">
        <v>46</v>
      </c>
      <c r="F40" s="32" t="s">
        <v>46</v>
      </c>
      <c r="G40" s="32" t="s">
        <v>46</v>
      </c>
      <c r="H40" s="32" t="s">
        <v>46</v>
      </c>
      <c r="I40" s="32" t="s">
        <v>46</v>
      </c>
      <c r="J40" s="32" t="s">
        <v>46</v>
      </c>
      <c r="K40" s="32" t="s">
        <v>46</v>
      </c>
      <c r="L40" s="31">
        <v>24.77294826</v>
      </c>
      <c r="M40" s="31">
        <v>24.463586800000002</v>
      </c>
      <c r="N40" s="31">
        <v>24.782976860000002</v>
      </c>
      <c r="O40" s="31">
        <v>22.730087040000001</v>
      </c>
      <c r="P40" s="31">
        <v>24.69827321</v>
      </c>
      <c r="Q40" s="31">
        <v>22.477214459999999</v>
      </c>
      <c r="R40" s="31">
        <v>24.143051100000001</v>
      </c>
    </row>
    <row r="41" spans="1:18" x14ac:dyDescent="0.25">
      <c r="A41" s="36" t="s">
        <v>122</v>
      </c>
      <c r="B41" s="37"/>
      <c r="C41" s="37"/>
      <c r="D41" s="37"/>
      <c r="E41" s="37"/>
      <c r="F41" s="37"/>
      <c r="G41" s="37"/>
      <c r="H41" s="37"/>
      <c r="I41" s="37"/>
      <c r="J41" s="37"/>
      <c r="K41" s="37"/>
      <c r="L41" s="37"/>
      <c r="M41" s="37"/>
      <c r="N41" s="37"/>
      <c r="O41" s="37"/>
      <c r="P41" s="37"/>
      <c r="Q41" s="37"/>
      <c r="R41" s="37"/>
    </row>
    <row r="42" spans="1:18" x14ac:dyDescent="0.25">
      <c r="A42" s="8" t="s">
        <v>59</v>
      </c>
      <c r="B42" s="32" t="s">
        <v>46</v>
      </c>
      <c r="C42" s="32" t="s">
        <v>46</v>
      </c>
      <c r="D42" s="32" t="s">
        <v>46</v>
      </c>
      <c r="E42" s="32" t="s">
        <v>46</v>
      </c>
      <c r="F42" s="32" t="s">
        <v>46</v>
      </c>
      <c r="G42" s="32" t="s">
        <v>46</v>
      </c>
      <c r="H42" s="32" t="s">
        <v>46</v>
      </c>
      <c r="I42" s="32" t="s">
        <v>46</v>
      </c>
      <c r="J42" s="32" t="s">
        <v>46</v>
      </c>
      <c r="K42" s="32" t="s">
        <v>46</v>
      </c>
      <c r="L42" s="32" t="s">
        <v>106</v>
      </c>
      <c r="M42" s="30">
        <v>7.5944036810000002</v>
      </c>
      <c r="N42" s="30">
        <v>10.00183006</v>
      </c>
      <c r="O42" s="30">
        <v>10.536165670000001</v>
      </c>
      <c r="P42" s="31">
        <v>13.03506687</v>
      </c>
      <c r="Q42" s="31">
        <v>12.792856909999999</v>
      </c>
      <c r="R42" s="31">
        <v>13.392421300000001</v>
      </c>
    </row>
    <row r="43" spans="1:18" x14ac:dyDescent="0.25">
      <c r="A43" s="8" t="s">
        <v>123</v>
      </c>
      <c r="B43" s="32" t="s">
        <v>46</v>
      </c>
      <c r="C43" s="32" t="s">
        <v>46</v>
      </c>
      <c r="D43" s="32" t="s">
        <v>46</v>
      </c>
      <c r="E43" s="32" t="s">
        <v>46</v>
      </c>
      <c r="F43" s="32" t="s">
        <v>46</v>
      </c>
      <c r="G43" s="32" t="s">
        <v>46</v>
      </c>
      <c r="H43" s="32" t="s">
        <v>46</v>
      </c>
      <c r="I43" s="32" t="s">
        <v>46</v>
      </c>
      <c r="J43" s="32" t="s">
        <v>46</v>
      </c>
      <c r="K43" s="32" t="s">
        <v>46</v>
      </c>
      <c r="L43" s="32" t="s">
        <v>106</v>
      </c>
      <c r="M43" s="30">
        <v>92.405596320000001</v>
      </c>
      <c r="N43" s="30">
        <v>89.998169939999997</v>
      </c>
      <c r="O43" s="30">
        <v>89.463834329999997</v>
      </c>
      <c r="P43" s="31">
        <v>86.964933130000006</v>
      </c>
      <c r="Q43" s="31">
        <v>87.207143090000002</v>
      </c>
      <c r="R43" s="31">
        <v>86.607578700000005</v>
      </c>
    </row>
    <row r="44" spans="1:18" x14ac:dyDescent="0.25">
      <c r="A44" s="36" t="s">
        <v>124</v>
      </c>
      <c r="B44" s="37"/>
      <c r="C44" s="37"/>
      <c r="D44" s="37"/>
      <c r="E44" s="37"/>
      <c r="F44" s="37"/>
      <c r="G44" s="37"/>
      <c r="H44" s="37"/>
      <c r="I44" s="37"/>
      <c r="J44" s="37"/>
      <c r="K44" s="37"/>
      <c r="L44" s="37"/>
      <c r="M44" s="37"/>
      <c r="N44" s="37"/>
      <c r="O44" s="37"/>
      <c r="P44" s="37"/>
      <c r="Q44" s="37"/>
      <c r="R44" s="37"/>
    </row>
    <row r="45" spans="1:18" x14ac:dyDescent="0.25">
      <c r="A45" s="8" t="s">
        <v>60</v>
      </c>
      <c r="B45" s="32" t="s">
        <v>46</v>
      </c>
      <c r="C45" s="32" t="s">
        <v>46</v>
      </c>
      <c r="D45" s="32" t="s">
        <v>46</v>
      </c>
      <c r="E45" s="32" t="s">
        <v>46</v>
      </c>
      <c r="F45" s="32" t="s">
        <v>46</v>
      </c>
      <c r="G45" s="32" t="s">
        <v>46</v>
      </c>
      <c r="H45" s="32" t="s">
        <v>46</v>
      </c>
      <c r="I45" s="32" t="s">
        <v>46</v>
      </c>
      <c r="J45" s="32" t="s">
        <v>46</v>
      </c>
      <c r="K45" s="32" t="s">
        <v>46</v>
      </c>
      <c r="L45" s="32" t="s">
        <v>106</v>
      </c>
      <c r="M45" s="30">
        <v>3.6937784850000002</v>
      </c>
      <c r="N45" s="30">
        <v>5.6312987420000002</v>
      </c>
      <c r="O45" s="30">
        <v>4.3969573659999996</v>
      </c>
      <c r="P45" s="30">
        <v>7.5350791050000003</v>
      </c>
      <c r="Q45" s="31">
        <v>9.6476255210000001</v>
      </c>
      <c r="R45" s="31">
        <v>9.2175223850000005</v>
      </c>
    </row>
    <row r="46" spans="1:18" x14ac:dyDescent="0.25">
      <c r="A46" s="11" t="s">
        <v>125</v>
      </c>
      <c r="B46" s="33" t="s">
        <v>46</v>
      </c>
      <c r="C46" s="33" t="s">
        <v>46</v>
      </c>
      <c r="D46" s="33" t="s">
        <v>46</v>
      </c>
      <c r="E46" s="33" t="s">
        <v>46</v>
      </c>
      <c r="F46" s="33" t="s">
        <v>46</v>
      </c>
      <c r="G46" s="33" t="s">
        <v>46</v>
      </c>
      <c r="H46" s="33" t="s">
        <v>46</v>
      </c>
      <c r="I46" s="33" t="s">
        <v>46</v>
      </c>
      <c r="J46" s="33" t="s">
        <v>46</v>
      </c>
      <c r="K46" s="33" t="s">
        <v>46</v>
      </c>
      <c r="L46" s="33" t="s">
        <v>106</v>
      </c>
      <c r="M46" s="34">
        <v>96.30622151</v>
      </c>
      <c r="N46" s="34">
        <v>94.368701259999995</v>
      </c>
      <c r="O46" s="34">
        <v>95.603042630000004</v>
      </c>
      <c r="P46" s="34">
        <v>92.464920899999996</v>
      </c>
      <c r="Q46" s="35">
        <v>90.352374479999995</v>
      </c>
      <c r="R46" s="35">
        <v>90.782477619999995</v>
      </c>
    </row>
    <row r="47" spans="1:18" x14ac:dyDescent="0.25">
      <c r="A47" s="14" t="s">
        <v>47</v>
      </c>
    </row>
    <row r="48" spans="1:18" x14ac:dyDescent="0.25">
      <c r="A48" s="15" t="s">
        <v>126</v>
      </c>
    </row>
    <row r="49" spans="1:1" x14ac:dyDescent="0.25">
      <c r="A49" s="15" t="s">
        <v>127</v>
      </c>
    </row>
    <row r="50" spans="1:1" x14ac:dyDescent="0.25">
      <c r="A50" s="15" t="s">
        <v>128</v>
      </c>
    </row>
    <row r="51" spans="1:1" x14ac:dyDescent="0.25">
      <c r="A51" s="15" t="s">
        <v>48</v>
      </c>
    </row>
    <row r="52" spans="1:1" x14ac:dyDescent="0.25">
      <c r="A52" s="15" t="s">
        <v>49</v>
      </c>
    </row>
    <row r="53" spans="1:1" x14ac:dyDescent="0.25">
      <c r="A53" s="15" t="s">
        <v>140</v>
      </c>
    </row>
    <row r="54" spans="1:1" x14ac:dyDescent="0.25">
      <c r="A54" s="15" t="s">
        <v>130</v>
      </c>
    </row>
  </sheetData>
  <mergeCells count="10">
    <mergeCell ref="A14:R14"/>
    <mergeCell ref="A36:R36"/>
    <mergeCell ref="A44:R44"/>
    <mergeCell ref="A31:R31"/>
    <mergeCell ref="A6:R6"/>
    <mergeCell ref="A27:R27"/>
    <mergeCell ref="A41:R41"/>
    <mergeCell ref="A18:R18"/>
    <mergeCell ref="A24:R24"/>
    <mergeCell ref="A11:R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48"/>
  <sheetViews>
    <sheetView workbookViewId="0"/>
  </sheetViews>
  <sheetFormatPr defaultRowHeight="15" x14ac:dyDescent="0.25"/>
  <cols>
    <col min="1" max="1" width="35" customWidth="1"/>
  </cols>
  <sheetData>
    <row r="1" spans="1:16" ht="22.5" x14ac:dyDescent="0.3">
      <c r="A1" s="2" t="s">
        <v>22</v>
      </c>
    </row>
    <row r="2" spans="1:16" x14ac:dyDescent="0.25">
      <c r="A2" s="3" t="s">
        <v>23</v>
      </c>
    </row>
    <row r="4" spans="1:16" x14ac:dyDescent="0.25">
      <c r="A4" s="3" t="s">
        <v>16</v>
      </c>
    </row>
    <row r="5" spans="1:16" x14ac:dyDescent="0.25">
      <c r="A5" s="4" t="s">
        <v>93</v>
      </c>
      <c r="B5" s="20">
        <v>1978</v>
      </c>
      <c r="C5" s="20">
        <v>1982</v>
      </c>
      <c r="D5" s="20">
        <v>1986</v>
      </c>
      <c r="E5" s="20">
        <v>1990</v>
      </c>
      <c r="F5" s="20">
        <v>1992</v>
      </c>
      <c r="G5" s="20">
        <v>1994</v>
      </c>
      <c r="H5" s="20">
        <v>1996</v>
      </c>
      <c r="I5" s="20">
        <v>1999</v>
      </c>
      <c r="J5" s="28">
        <v>2004</v>
      </c>
      <c r="K5" s="29">
        <v>2004</v>
      </c>
      <c r="L5" s="20">
        <v>2008</v>
      </c>
      <c r="M5" s="20">
        <v>2012</v>
      </c>
      <c r="N5" s="20">
        <v>2020</v>
      </c>
      <c r="O5" s="20">
        <v>2022</v>
      </c>
      <c r="P5" s="20">
        <v>2025</v>
      </c>
    </row>
    <row r="6" spans="1:16" x14ac:dyDescent="0.25">
      <c r="A6" s="36" t="s">
        <v>94</v>
      </c>
      <c r="B6" s="37"/>
      <c r="C6" s="37"/>
      <c r="D6" s="37"/>
      <c r="E6" s="37"/>
      <c r="F6" s="37"/>
      <c r="G6" s="37"/>
      <c r="H6" s="37"/>
      <c r="I6" s="37"/>
      <c r="J6" s="37"/>
      <c r="K6" s="37"/>
      <c r="L6" s="37"/>
      <c r="M6" s="37"/>
      <c r="N6" s="37"/>
      <c r="O6" s="37"/>
      <c r="P6" s="37"/>
    </row>
    <row r="7" spans="1:16" x14ac:dyDescent="0.25">
      <c r="A7" s="8" t="s">
        <v>95</v>
      </c>
      <c r="B7" s="30">
        <v>79.374067390510604</v>
      </c>
      <c r="C7" s="30">
        <v>78.582352505750194</v>
      </c>
      <c r="D7" s="30">
        <v>76.517455903526894</v>
      </c>
      <c r="E7" s="30">
        <v>74.452274512266797</v>
      </c>
      <c r="F7" s="30">
        <v>75.362118120735801</v>
      </c>
      <c r="G7" s="30">
        <v>74.658472730691798</v>
      </c>
      <c r="H7" s="30">
        <v>71.690464853757902</v>
      </c>
      <c r="I7" s="30">
        <v>70.3834516458069</v>
      </c>
      <c r="J7" s="30">
        <v>59.698436187466598</v>
      </c>
      <c r="K7" s="30">
        <v>59.068994247911</v>
      </c>
      <c r="L7" s="30">
        <v>54.448579759728503</v>
      </c>
      <c r="M7" s="31">
        <v>52.334738131198399</v>
      </c>
      <c r="N7" s="31">
        <v>46.324431784078797</v>
      </c>
      <c r="O7" s="31">
        <v>45.907341849471798</v>
      </c>
      <c r="P7" s="31">
        <v>47.707066458460602</v>
      </c>
    </row>
    <row r="8" spans="1:16" x14ac:dyDescent="0.25">
      <c r="A8" s="8" t="s">
        <v>96</v>
      </c>
      <c r="B8" s="31">
        <v>13.7866161862474</v>
      </c>
      <c r="C8" s="31">
        <v>14.2784334425825</v>
      </c>
      <c r="D8" s="31">
        <v>14.850350967940299</v>
      </c>
      <c r="E8" s="31">
        <v>16.2932940734566</v>
      </c>
      <c r="F8" s="31">
        <v>15.9461706386597</v>
      </c>
      <c r="G8" s="31">
        <v>15.1395313193178</v>
      </c>
      <c r="H8" s="31">
        <v>15.6672914284994</v>
      </c>
      <c r="I8" s="30">
        <v>17.9746893763825</v>
      </c>
      <c r="J8" s="31">
        <v>14.816975504037201</v>
      </c>
      <c r="K8" s="31">
        <v>15.7717759995655</v>
      </c>
      <c r="L8" s="31">
        <v>15.7259354157946</v>
      </c>
      <c r="M8" s="31">
        <v>13.2607311741162</v>
      </c>
      <c r="N8" s="31">
        <v>14.699905087149</v>
      </c>
      <c r="O8" s="31">
        <v>14.0299383079797</v>
      </c>
      <c r="P8" s="31">
        <v>13.867693352204601</v>
      </c>
    </row>
    <row r="9" spans="1:16" x14ac:dyDescent="0.25">
      <c r="A9" s="8" t="s">
        <v>97</v>
      </c>
      <c r="B9" s="30">
        <v>5.4431816435856497</v>
      </c>
      <c r="C9" s="30">
        <v>5.4232788010370703</v>
      </c>
      <c r="D9" s="30">
        <v>6.1786334147212703</v>
      </c>
      <c r="E9" s="30">
        <v>5.4776295789348399</v>
      </c>
      <c r="F9" s="30">
        <v>5.6492302902262699</v>
      </c>
      <c r="G9" s="30">
        <v>6.1399938057101702</v>
      </c>
      <c r="H9" s="30">
        <v>7.9598525382476</v>
      </c>
      <c r="I9" s="30">
        <v>7.6421560318152899</v>
      </c>
      <c r="J9" s="30">
        <v>18.2966847553216</v>
      </c>
      <c r="K9" s="30">
        <v>17.8619870312004</v>
      </c>
      <c r="L9" s="31">
        <v>22.683175320950301</v>
      </c>
      <c r="M9" s="31">
        <v>25.550724371491899</v>
      </c>
      <c r="N9" s="31">
        <v>28.571206089504301</v>
      </c>
      <c r="O9" s="31">
        <v>28.999686032143401</v>
      </c>
      <c r="P9" s="31">
        <v>26.0695303952585</v>
      </c>
    </row>
    <row r="10" spans="1:16" x14ac:dyDescent="0.25">
      <c r="A10" s="8" t="s">
        <v>74</v>
      </c>
      <c r="B10" s="30">
        <v>1.3961347796563901</v>
      </c>
      <c r="C10" s="30">
        <v>1.7159352506302601</v>
      </c>
      <c r="D10" s="30">
        <v>2.4535597138115302</v>
      </c>
      <c r="E10" s="30">
        <v>3.7768018353418298</v>
      </c>
      <c r="F10" s="30">
        <v>3.04248095037814</v>
      </c>
      <c r="G10" s="30">
        <v>4.0620021442802301</v>
      </c>
      <c r="H10" s="30">
        <v>4.6823911794951503</v>
      </c>
      <c r="I10" s="30">
        <v>3.9997029459953501</v>
      </c>
      <c r="J10" s="30">
        <v>7.1879035531745901</v>
      </c>
      <c r="K10" s="30">
        <v>7.2972427213230002</v>
      </c>
      <c r="L10" s="30">
        <v>7.1423095035265698</v>
      </c>
      <c r="M10" s="30">
        <v>8.8538063231935507</v>
      </c>
      <c r="N10" s="31">
        <v>10.4044570392679</v>
      </c>
      <c r="O10" s="31">
        <v>11.0630338104051</v>
      </c>
      <c r="P10" s="31">
        <v>12.3557097940762</v>
      </c>
    </row>
    <row r="11" spans="1:16" x14ac:dyDescent="0.25">
      <c r="A11" s="36" t="s">
        <v>98</v>
      </c>
      <c r="B11" s="37"/>
      <c r="C11" s="37"/>
      <c r="D11" s="37"/>
      <c r="E11" s="37"/>
      <c r="F11" s="37"/>
      <c r="G11" s="37"/>
      <c r="H11" s="37"/>
      <c r="I11" s="37"/>
      <c r="J11" s="37"/>
      <c r="K11" s="37"/>
      <c r="L11" s="37"/>
      <c r="M11" s="37"/>
      <c r="N11" s="37"/>
      <c r="O11" s="37"/>
      <c r="P11" s="37"/>
    </row>
    <row r="12" spans="1:16" x14ac:dyDescent="0.25">
      <c r="A12" s="8" t="s">
        <v>99</v>
      </c>
      <c r="B12" s="31">
        <v>49.747869541758398</v>
      </c>
      <c r="C12" s="31">
        <v>49.250199503606602</v>
      </c>
      <c r="D12" s="31">
        <v>49.986497262788603</v>
      </c>
      <c r="E12" s="31">
        <v>49.431661676854397</v>
      </c>
      <c r="F12" s="30">
        <v>48.590404393167198</v>
      </c>
      <c r="G12" s="31">
        <v>48.940977711507003</v>
      </c>
      <c r="H12" s="31">
        <v>49.548317000047099</v>
      </c>
      <c r="I12" s="31">
        <v>48.949907044438</v>
      </c>
      <c r="J12" s="30">
        <v>48.8414836143983</v>
      </c>
      <c r="K12" s="31">
        <v>50.461559235850203</v>
      </c>
      <c r="L12" s="31">
        <v>50.495840467140198</v>
      </c>
      <c r="M12" s="31">
        <v>50.396475283824202</v>
      </c>
      <c r="N12" s="31">
        <v>49.932355527176199</v>
      </c>
      <c r="O12" s="31">
        <v>51.200319292831601</v>
      </c>
      <c r="P12" s="31">
        <v>50.744921805489902</v>
      </c>
    </row>
    <row r="13" spans="1:16" x14ac:dyDescent="0.25">
      <c r="A13" s="8" t="s">
        <v>100</v>
      </c>
      <c r="B13" s="31">
        <v>50.252130458241602</v>
      </c>
      <c r="C13" s="31">
        <v>50.749800496393398</v>
      </c>
      <c r="D13" s="31">
        <v>50.013502737211397</v>
      </c>
      <c r="E13" s="31">
        <v>50.568338323145603</v>
      </c>
      <c r="F13" s="30">
        <v>51.409595606832802</v>
      </c>
      <c r="G13" s="31">
        <v>51.059022288492997</v>
      </c>
      <c r="H13" s="31">
        <v>50.451682999952901</v>
      </c>
      <c r="I13" s="31">
        <v>51.050092955562</v>
      </c>
      <c r="J13" s="30">
        <v>51.1585163856017</v>
      </c>
      <c r="K13" s="31">
        <v>49.538440764149797</v>
      </c>
      <c r="L13" s="31">
        <v>49.504159532859802</v>
      </c>
      <c r="M13" s="31">
        <v>49.603524716175798</v>
      </c>
      <c r="N13" s="31">
        <v>50.067644472823801</v>
      </c>
      <c r="O13" s="31">
        <v>48.799680707168299</v>
      </c>
      <c r="P13" s="31">
        <v>49.255078194510098</v>
      </c>
    </row>
    <row r="14" spans="1:16" x14ac:dyDescent="0.25">
      <c r="A14" s="36" t="s">
        <v>101</v>
      </c>
      <c r="B14" s="37"/>
      <c r="C14" s="37"/>
      <c r="D14" s="37"/>
      <c r="E14" s="37"/>
      <c r="F14" s="37"/>
      <c r="G14" s="37"/>
      <c r="H14" s="37"/>
      <c r="I14" s="37"/>
      <c r="J14" s="37"/>
      <c r="K14" s="37"/>
      <c r="L14" s="37"/>
      <c r="M14" s="37"/>
      <c r="N14" s="37"/>
      <c r="O14" s="37"/>
      <c r="P14" s="37"/>
    </row>
    <row r="15" spans="1:16" x14ac:dyDescent="0.25">
      <c r="A15" s="8" t="s">
        <v>102</v>
      </c>
      <c r="B15" s="32" t="s">
        <v>46</v>
      </c>
      <c r="C15" s="32" t="s">
        <v>46</v>
      </c>
      <c r="D15" s="32" t="s">
        <v>46</v>
      </c>
      <c r="E15" s="32" t="s">
        <v>46</v>
      </c>
      <c r="F15" s="32" t="s">
        <v>46</v>
      </c>
      <c r="G15" s="32" t="s">
        <v>46</v>
      </c>
      <c r="H15" s="32" t="s">
        <v>46</v>
      </c>
      <c r="I15" s="32" t="s">
        <v>46</v>
      </c>
      <c r="J15" s="30">
        <v>39.332876304507202</v>
      </c>
      <c r="K15" s="30">
        <v>40.7524141624937</v>
      </c>
      <c r="L15" s="31">
        <v>42.074407520225201</v>
      </c>
      <c r="M15" s="30">
        <v>50.907925718542202</v>
      </c>
      <c r="N15" s="30">
        <v>49.6494338720561</v>
      </c>
      <c r="O15" s="30">
        <v>51.462843545245498</v>
      </c>
      <c r="P15" s="31">
        <v>45.0911403123784</v>
      </c>
    </row>
    <row r="16" spans="1:16" x14ac:dyDescent="0.25">
      <c r="A16" s="8" t="s">
        <v>103</v>
      </c>
      <c r="B16" s="32" t="s">
        <v>46</v>
      </c>
      <c r="C16" s="32" t="s">
        <v>46</v>
      </c>
      <c r="D16" s="32" t="s">
        <v>46</v>
      </c>
      <c r="E16" s="32" t="s">
        <v>46</v>
      </c>
      <c r="F16" s="32" t="s">
        <v>46</v>
      </c>
      <c r="G16" s="32" t="s">
        <v>46</v>
      </c>
      <c r="H16" s="32" t="s">
        <v>46</v>
      </c>
      <c r="I16" s="32" t="s">
        <v>46</v>
      </c>
      <c r="J16" s="31">
        <v>49.391002437400203</v>
      </c>
      <c r="K16" s="31">
        <v>48.767988252998599</v>
      </c>
      <c r="L16" s="31">
        <v>50.382528468270102</v>
      </c>
      <c r="M16" s="30">
        <v>42.2324970875761</v>
      </c>
      <c r="N16" s="31">
        <v>44.204703862449399</v>
      </c>
      <c r="O16" s="30">
        <v>39.078849374784902</v>
      </c>
      <c r="P16" s="31">
        <v>48.4580538063665</v>
      </c>
    </row>
    <row r="17" spans="1:16" x14ac:dyDescent="0.25">
      <c r="A17" s="8" t="s">
        <v>104</v>
      </c>
      <c r="B17" s="32" t="s">
        <v>46</v>
      </c>
      <c r="C17" s="32" t="s">
        <v>46</v>
      </c>
      <c r="D17" s="32" t="s">
        <v>46</v>
      </c>
      <c r="E17" s="32" t="s">
        <v>46</v>
      </c>
      <c r="F17" s="32" t="s">
        <v>46</v>
      </c>
      <c r="G17" s="32" t="s">
        <v>46</v>
      </c>
      <c r="H17" s="32" t="s">
        <v>46</v>
      </c>
      <c r="I17" s="32" t="s">
        <v>46</v>
      </c>
      <c r="J17" s="30">
        <v>11.276121258092701</v>
      </c>
      <c r="K17" s="30">
        <v>10.479597584507699</v>
      </c>
      <c r="L17" s="31">
        <v>7.5430640115046597</v>
      </c>
      <c r="M17" s="31">
        <v>6.8595771938817602</v>
      </c>
      <c r="N17" s="31">
        <v>6.1458622654945696</v>
      </c>
      <c r="O17" s="31">
        <v>9.4583070799696003</v>
      </c>
      <c r="P17" s="31">
        <v>6.4508058812550999</v>
      </c>
    </row>
    <row r="18" spans="1:16" x14ac:dyDescent="0.25">
      <c r="A18" s="36" t="s">
        <v>35</v>
      </c>
      <c r="B18" s="37"/>
      <c r="C18" s="37"/>
      <c r="D18" s="37"/>
      <c r="E18" s="37"/>
      <c r="F18" s="37"/>
      <c r="G18" s="37"/>
      <c r="H18" s="37"/>
      <c r="I18" s="37"/>
      <c r="J18" s="37"/>
      <c r="K18" s="37"/>
      <c r="L18" s="37"/>
      <c r="M18" s="37"/>
      <c r="N18" s="37"/>
      <c r="O18" s="37"/>
      <c r="P18" s="37"/>
    </row>
    <row r="19" spans="1:16" x14ac:dyDescent="0.25">
      <c r="A19" s="8" t="s">
        <v>29</v>
      </c>
      <c r="B19" s="31">
        <v>88.865519482238497</v>
      </c>
      <c r="C19" s="30">
        <v>86.464887657628495</v>
      </c>
      <c r="D19" s="30">
        <v>83.863768855051902</v>
      </c>
      <c r="E19" s="31">
        <v>88.931833233779798</v>
      </c>
      <c r="F19" s="30">
        <v>86.560879473778797</v>
      </c>
      <c r="G19" s="31">
        <v>88.131613540771497</v>
      </c>
      <c r="H19" s="30">
        <v>86.794413266125801</v>
      </c>
      <c r="I19" s="31">
        <v>87.965791672284197</v>
      </c>
      <c r="J19" s="30">
        <v>87.993362561705098</v>
      </c>
      <c r="K19" s="30">
        <v>89.838246750856896</v>
      </c>
      <c r="L19" s="31">
        <v>90.418127897604904</v>
      </c>
      <c r="M19" s="31">
        <v>91.746579258646705</v>
      </c>
      <c r="N19" s="31">
        <v>92.590829077621706</v>
      </c>
      <c r="O19" s="31">
        <v>91.907873005695507</v>
      </c>
      <c r="P19" s="31">
        <v>92.181427489653402</v>
      </c>
    </row>
    <row r="20" spans="1:16" x14ac:dyDescent="0.25">
      <c r="A20" s="8" t="s">
        <v>105</v>
      </c>
      <c r="B20" s="30">
        <v>9.7148114047457206</v>
      </c>
      <c r="C20" s="30">
        <v>8.5220281801772195</v>
      </c>
      <c r="D20" s="30">
        <v>11.770049424311599</v>
      </c>
      <c r="E20" s="31">
        <v>7.1935837238748697</v>
      </c>
      <c r="F20" s="30">
        <v>9.4428262662496305</v>
      </c>
      <c r="G20" s="30">
        <v>7.30971992449299</v>
      </c>
      <c r="H20" s="30">
        <v>8.9219156624123492</v>
      </c>
      <c r="I20" s="30">
        <v>7.93980940825519</v>
      </c>
      <c r="J20" s="30">
        <v>5.9771391549639104</v>
      </c>
      <c r="K20" s="30">
        <v>5.2432725586547999</v>
      </c>
      <c r="L20" s="30">
        <v>4.7595396070909102</v>
      </c>
      <c r="M20" s="31">
        <v>3.33603377092708</v>
      </c>
      <c r="N20" s="31">
        <v>2.7032087625033201</v>
      </c>
      <c r="O20" s="32" t="s">
        <v>106</v>
      </c>
      <c r="P20" s="31">
        <v>3.0993094416687299</v>
      </c>
    </row>
    <row r="21" spans="1:16" x14ac:dyDescent="0.25">
      <c r="A21" s="36" t="s">
        <v>107</v>
      </c>
      <c r="B21" s="37"/>
      <c r="C21" s="37"/>
      <c r="D21" s="37"/>
      <c r="E21" s="37"/>
      <c r="F21" s="37"/>
      <c r="G21" s="37"/>
      <c r="H21" s="37"/>
      <c r="I21" s="37"/>
      <c r="J21" s="37"/>
      <c r="K21" s="37"/>
      <c r="L21" s="37"/>
      <c r="M21" s="37"/>
      <c r="N21" s="37"/>
      <c r="O21" s="37"/>
      <c r="P21" s="37"/>
    </row>
    <row r="22" spans="1:16" x14ac:dyDescent="0.25">
      <c r="A22" s="8" t="s">
        <v>108</v>
      </c>
      <c r="B22" s="30">
        <v>26.2828523304794</v>
      </c>
      <c r="C22" s="30">
        <v>30.511440477437102</v>
      </c>
      <c r="D22" s="30">
        <v>33.947583245888403</v>
      </c>
      <c r="E22" s="30">
        <v>34.846131787075201</v>
      </c>
      <c r="F22" s="31">
        <v>37.613746856862903</v>
      </c>
      <c r="G22" s="30">
        <v>33.381409318977703</v>
      </c>
      <c r="H22" s="30">
        <v>33.424042800149003</v>
      </c>
      <c r="I22" s="30">
        <v>35.3616696472765</v>
      </c>
      <c r="J22" s="30">
        <v>35.297744649034399</v>
      </c>
      <c r="K22" s="30">
        <v>36.022791349058302</v>
      </c>
      <c r="L22" s="31">
        <v>38.7308190616492</v>
      </c>
      <c r="M22" s="30">
        <v>36.696740482363197</v>
      </c>
      <c r="N22" s="31">
        <v>39.848710736392697</v>
      </c>
      <c r="O22" s="31">
        <v>38.399748518878802</v>
      </c>
      <c r="P22" s="31">
        <v>40.924882980637697</v>
      </c>
    </row>
    <row r="23" spans="1:16" x14ac:dyDescent="0.25">
      <c r="A23" s="8" t="s">
        <v>109</v>
      </c>
      <c r="B23" s="30">
        <v>72.928762768734003</v>
      </c>
      <c r="C23" s="30">
        <v>68.967278685413902</v>
      </c>
      <c r="D23" s="30">
        <v>65.773402040263804</v>
      </c>
      <c r="E23" s="30">
        <v>64.825513535982395</v>
      </c>
      <c r="F23" s="31">
        <v>62.1265683063178</v>
      </c>
      <c r="G23" s="30">
        <v>66.393805538215801</v>
      </c>
      <c r="H23" s="30">
        <v>66.4834756578135</v>
      </c>
      <c r="I23" s="30">
        <v>64.524374990468502</v>
      </c>
      <c r="J23" s="30">
        <v>64.376422184478599</v>
      </c>
      <c r="K23" s="30">
        <v>63.696408597828899</v>
      </c>
      <c r="L23" s="31">
        <v>61.115163161358403</v>
      </c>
      <c r="M23" s="30">
        <v>63.211114436818498</v>
      </c>
      <c r="N23" s="31">
        <v>60.042555230081099</v>
      </c>
      <c r="O23" s="31">
        <v>61.3238480595911</v>
      </c>
      <c r="P23" s="31">
        <v>58.998843346639397</v>
      </c>
    </row>
    <row r="24" spans="1:16" x14ac:dyDescent="0.25">
      <c r="A24" s="8" t="s">
        <v>110</v>
      </c>
      <c r="B24" s="30">
        <v>0.78838490078660595</v>
      </c>
      <c r="C24" s="30">
        <v>0.52128083714900797</v>
      </c>
      <c r="D24" s="21" t="s">
        <v>111</v>
      </c>
      <c r="E24" s="21" t="s">
        <v>111</v>
      </c>
      <c r="F24" s="32" t="s">
        <v>64</v>
      </c>
      <c r="G24" s="32" t="s">
        <v>64</v>
      </c>
      <c r="H24" s="32" t="s">
        <v>64</v>
      </c>
      <c r="I24" s="32" t="s">
        <v>64</v>
      </c>
      <c r="J24" s="21" t="s">
        <v>111</v>
      </c>
      <c r="K24" s="21" t="s">
        <v>111</v>
      </c>
      <c r="L24" s="32" t="s">
        <v>64</v>
      </c>
      <c r="M24" s="32" t="s">
        <v>64</v>
      </c>
      <c r="N24" s="32" t="s">
        <v>64</v>
      </c>
      <c r="O24" s="32" t="s">
        <v>64</v>
      </c>
      <c r="P24" s="32" t="s">
        <v>64</v>
      </c>
    </row>
    <row r="25" spans="1:16" x14ac:dyDescent="0.25">
      <c r="A25" s="36" t="s">
        <v>112</v>
      </c>
      <c r="B25" s="37"/>
      <c r="C25" s="37"/>
      <c r="D25" s="37"/>
      <c r="E25" s="37"/>
      <c r="F25" s="37"/>
      <c r="G25" s="37"/>
      <c r="H25" s="37"/>
      <c r="I25" s="37"/>
      <c r="J25" s="37"/>
      <c r="K25" s="37"/>
      <c r="L25" s="37"/>
      <c r="M25" s="37"/>
      <c r="N25" s="37"/>
      <c r="O25" s="37"/>
      <c r="P25" s="37"/>
    </row>
    <row r="26" spans="1:16" x14ac:dyDescent="0.25">
      <c r="A26" s="8" t="s">
        <v>113</v>
      </c>
      <c r="B26" s="32" t="s">
        <v>46</v>
      </c>
      <c r="C26" s="32" t="s">
        <v>46</v>
      </c>
      <c r="D26" s="32" t="s">
        <v>46</v>
      </c>
      <c r="E26" s="32" t="s">
        <v>46</v>
      </c>
      <c r="F26" s="32" t="s">
        <v>46</v>
      </c>
      <c r="G26" s="32" t="s">
        <v>46</v>
      </c>
      <c r="H26" s="32" t="s">
        <v>46</v>
      </c>
      <c r="I26" s="32" t="s">
        <v>46</v>
      </c>
      <c r="J26" s="32" t="s">
        <v>46</v>
      </c>
      <c r="K26" s="32" t="s">
        <v>46</v>
      </c>
      <c r="L26" s="31">
        <v>29.152072718583302</v>
      </c>
      <c r="M26" s="31">
        <v>30.975936294962899</v>
      </c>
      <c r="N26" s="31">
        <v>30.906769885566298</v>
      </c>
      <c r="O26" s="31">
        <v>30.040735288415402</v>
      </c>
      <c r="P26" s="31">
        <v>28.580927708379601</v>
      </c>
    </row>
    <row r="27" spans="1:16" x14ac:dyDescent="0.25">
      <c r="A27" s="8" t="s">
        <v>114</v>
      </c>
      <c r="B27" s="32" t="s">
        <v>46</v>
      </c>
      <c r="C27" s="32" t="s">
        <v>46</v>
      </c>
      <c r="D27" s="32" t="s">
        <v>46</v>
      </c>
      <c r="E27" s="32" t="s">
        <v>46</v>
      </c>
      <c r="F27" s="32" t="s">
        <v>46</v>
      </c>
      <c r="G27" s="32" t="s">
        <v>46</v>
      </c>
      <c r="H27" s="32" t="s">
        <v>46</v>
      </c>
      <c r="I27" s="32" t="s">
        <v>46</v>
      </c>
      <c r="J27" s="32" t="s">
        <v>46</v>
      </c>
      <c r="K27" s="32" t="s">
        <v>46</v>
      </c>
      <c r="L27" s="31">
        <v>38.9335281624681</v>
      </c>
      <c r="M27" s="31">
        <v>33.854400274767301</v>
      </c>
      <c r="N27" s="31">
        <v>42.651379292676097</v>
      </c>
      <c r="O27" s="31">
        <v>42.220970133070097</v>
      </c>
      <c r="P27" s="31">
        <v>39.0523435284397</v>
      </c>
    </row>
    <row r="28" spans="1:16" x14ac:dyDescent="0.25">
      <c r="A28" s="8" t="s">
        <v>115</v>
      </c>
      <c r="B28" s="32" t="s">
        <v>46</v>
      </c>
      <c r="C28" s="32" t="s">
        <v>46</v>
      </c>
      <c r="D28" s="32" t="s">
        <v>46</v>
      </c>
      <c r="E28" s="32" t="s">
        <v>46</v>
      </c>
      <c r="F28" s="32" t="s">
        <v>46</v>
      </c>
      <c r="G28" s="32" t="s">
        <v>46</v>
      </c>
      <c r="H28" s="32" t="s">
        <v>46</v>
      </c>
      <c r="I28" s="32" t="s">
        <v>46</v>
      </c>
      <c r="J28" s="32" t="s">
        <v>46</v>
      </c>
      <c r="K28" s="32" t="s">
        <v>46</v>
      </c>
      <c r="L28" s="31">
        <v>11.0513810635101</v>
      </c>
      <c r="M28" s="31">
        <v>11.5822747434503</v>
      </c>
      <c r="N28" s="31">
        <v>9.6561748800565095</v>
      </c>
      <c r="O28" s="31">
        <v>9.2396080352639505</v>
      </c>
      <c r="P28" s="31">
        <v>8.6935714213530701</v>
      </c>
    </row>
    <row r="29" spans="1:16" x14ac:dyDescent="0.25">
      <c r="A29" s="8" t="s">
        <v>116</v>
      </c>
      <c r="B29" s="32" t="s">
        <v>46</v>
      </c>
      <c r="C29" s="32" t="s">
        <v>46</v>
      </c>
      <c r="D29" s="32" t="s">
        <v>46</v>
      </c>
      <c r="E29" s="32" t="s">
        <v>46</v>
      </c>
      <c r="F29" s="32" t="s">
        <v>46</v>
      </c>
      <c r="G29" s="32" t="s">
        <v>46</v>
      </c>
      <c r="H29" s="32" t="s">
        <v>46</v>
      </c>
      <c r="I29" s="32" t="s">
        <v>46</v>
      </c>
      <c r="J29" s="32" t="s">
        <v>46</v>
      </c>
      <c r="K29" s="32" t="s">
        <v>46</v>
      </c>
      <c r="L29" s="31">
        <v>20.863018055438399</v>
      </c>
      <c r="M29" s="31">
        <v>23.587388686819398</v>
      </c>
      <c r="N29" s="30">
        <v>16.785675941701101</v>
      </c>
      <c r="O29" s="31">
        <v>18.498686543250599</v>
      </c>
      <c r="P29" s="31">
        <v>23.6731573418277</v>
      </c>
    </row>
    <row r="30" spans="1:16" x14ac:dyDescent="0.25">
      <c r="A30" s="36" t="s">
        <v>117</v>
      </c>
      <c r="B30" s="37"/>
      <c r="C30" s="37"/>
      <c r="D30" s="37"/>
      <c r="E30" s="37"/>
      <c r="F30" s="37"/>
      <c r="G30" s="37"/>
      <c r="H30" s="37"/>
      <c r="I30" s="37"/>
      <c r="J30" s="37"/>
      <c r="K30" s="37"/>
      <c r="L30" s="37"/>
      <c r="M30" s="37"/>
      <c r="N30" s="37"/>
      <c r="O30" s="37"/>
      <c r="P30" s="37"/>
    </row>
    <row r="31" spans="1:16" x14ac:dyDescent="0.25">
      <c r="A31" s="8" t="s">
        <v>118</v>
      </c>
      <c r="B31" s="32" t="s">
        <v>46</v>
      </c>
      <c r="C31" s="32" t="s">
        <v>46</v>
      </c>
      <c r="D31" s="32" t="s">
        <v>46</v>
      </c>
      <c r="E31" s="32" t="s">
        <v>46</v>
      </c>
      <c r="F31" s="32" t="s">
        <v>46</v>
      </c>
      <c r="G31" s="32" t="s">
        <v>46</v>
      </c>
      <c r="H31" s="32" t="s">
        <v>46</v>
      </c>
      <c r="I31" s="32" t="s">
        <v>46</v>
      </c>
      <c r="J31" s="31">
        <v>18.935367102032501</v>
      </c>
      <c r="K31" s="31">
        <v>18.5195797444146</v>
      </c>
      <c r="L31" s="31">
        <v>18.496138045406699</v>
      </c>
      <c r="M31" s="31">
        <v>16.050657421247902</v>
      </c>
      <c r="N31" s="31">
        <v>16.482941613073901</v>
      </c>
      <c r="O31" s="31">
        <v>14.972336815347401</v>
      </c>
      <c r="P31" s="31">
        <v>15.9422383306814</v>
      </c>
    </row>
    <row r="32" spans="1:16" x14ac:dyDescent="0.25">
      <c r="A32" s="8" t="s">
        <v>119</v>
      </c>
      <c r="B32" s="32" t="s">
        <v>46</v>
      </c>
      <c r="C32" s="32" t="s">
        <v>46</v>
      </c>
      <c r="D32" s="32" t="s">
        <v>46</v>
      </c>
      <c r="E32" s="32" t="s">
        <v>46</v>
      </c>
      <c r="F32" s="32" t="s">
        <v>46</v>
      </c>
      <c r="G32" s="32" t="s">
        <v>46</v>
      </c>
      <c r="H32" s="32" t="s">
        <v>46</v>
      </c>
      <c r="I32" s="32" t="s">
        <v>46</v>
      </c>
      <c r="J32" s="31">
        <v>21.6700904682552</v>
      </c>
      <c r="K32" s="31">
        <v>21.907574494313799</v>
      </c>
      <c r="L32" s="31">
        <v>20.223712823065501</v>
      </c>
      <c r="M32" s="31">
        <v>21.869388749421901</v>
      </c>
      <c r="N32" s="31">
        <v>20.591967735809199</v>
      </c>
      <c r="O32" s="31">
        <v>21.896548226381199</v>
      </c>
      <c r="P32" s="31">
        <v>20.880711975344699</v>
      </c>
    </row>
    <row r="33" spans="1:16" x14ac:dyDescent="0.25">
      <c r="A33" s="8" t="s">
        <v>120</v>
      </c>
      <c r="B33" s="32" t="s">
        <v>46</v>
      </c>
      <c r="C33" s="32" t="s">
        <v>46</v>
      </c>
      <c r="D33" s="32" t="s">
        <v>46</v>
      </c>
      <c r="E33" s="32" t="s">
        <v>46</v>
      </c>
      <c r="F33" s="32" t="s">
        <v>46</v>
      </c>
      <c r="G33" s="32" t="s">
        <v>46</v>
      </c>
      <c r="H33" s="32" t="s">
        <v>46</v>
      </c>
      <c r="I33" s="32" t="s">
        <v>46</v>
      </c>
      <c r="J33" s="30">
        <v>31.173983750647999</v>
      </c>
      <c r="K33" s="31">
        <v>32.156704238176403</v>
      </c>
      <c r="L33" s="31">
        <v>37.988825629585897</v>
      </c>
      <c r="M33" s="31">
        <v>37.535601554590698</v>
      </c>
      <c r="N33" s="31">
        <v>39.004580517887398</v>
      </c>
      <c r="O33" s="31">
        <v>39.146149803178297</v>
      </c>
      <c r="P33" s="31">
        <v>39.733376902519701</v>
      </c>
    </row>
    <row r="34" spans="1:16" x14ac:dyDescent="0.25">
      <c r="A34" s="8" t="s">
        <v>121</v>
      </c>
      <c r="B34" s="32" t="s">
        <v>46</v>
      </c>
      <c r="C34" s="32" t="s">
        <v>46</v>
      </c>
      <c r="D34" s="32" t="s">
        <v>46</v>
      </c>
      <c r="E34" s="32" t="s">
        <v>46</v>
      </c>
      <c r="F34" s="32" t="s">
        <v>46</v>
      </c>
      <c r="G34" s="32" t="s">
        <v>46</v>
      </c>
      <c r="H34" s="32" t="s">
        <v>46</v>
      </c>
      <c r="I34" s="32" t="s">
        <v>46</v>
      </c>
      <c r="J34" s="31">
        <v>28.220558679064201</v>
      </c>
      <c r="K34" s="31">
        <v>27.416141523095199</v>
      </c>
      <c r="L34" s="31">
        <v>23.2913235019419</v>
      </c>
      <c r="M34" s="31">
        <v>24.544352274739602</v>
      </c>
      <c r="N34" s="31">
        <v>23.920510133229602</v>
      </c>
      <c r="O34" s="31">
        <v>23.9849651550931</v>
      </c>
      <c r="P34" s="31">
        <v>23.443672791454102</v>
      </c>
    </row>
    <row r="35" spans="1:16" x14ac:dyDescent="0.25">
      <c r="A35" s="36" t="s">
        <v>122</v>
      </c>
      <c r="B35" s="37"/>
      <c r="C35" s="37"/>
      <c r="D35" s="37"/>
      <c r="E35" s="37"/>
      <c r="F35" s="37"/>
      <c r="G35" s="37"/>
      <c r="H35" s="37"/>
      <c r="I35" s="37"/>
      <c r="J35" s="37"/>
      <c r="K35" s="37"/>
      <c r="L35" s="37"/>
      <c r="M35" s="37"/>
      <c r="N35" s="37"/>
      <c r="O35" s="37"/>
      <c r="P35" s="37"/>
    </row>
    <row r="36" spans="1:16" x14ac:dyDescent="0.25">
      <c r="A36" s="8" t="s">
        <v>59</v>
      </c>
      <c r="B36" s="32" t="s">
        <v>46</v>
      </c>
      <c r="C36" s="32" t="s">
        <v>46</v>
      </c>
      <c r="D36" s="32" t="s">
        <v>46</v>
      </c>
      <c r="E36" s="32" t="s">
        <v>46</v>
      </c>
      <c r="F36" s="32" t="s">
        <v>46</v>
      </c>
      <c r="G36" s="32" t="s">
        <v>46</v>
      </c>
      <c r="H36" s="32" t="s">
        <v>46</v>
      </c>
      <c r="I36" s="32" t="s">
        <v>46</v>
      </c>
      <c r="J36" s="32" t="s">
        <v>106</v>
      </c>
      <c r="K36" s="30">
        <v>9.46696267895598</v>
      </c>
      <c r="L36" s="30">
        <v>9.3908155099869504</v>
      </c>
      <c r="M36" s="30">
        <v>10.2456406380022</v>
      </c>
      <c r="N36" s="31">
        <v>13.413798333887501</v>
      </c>
      <c r="O36" s="31">
        <v>13.544119849139101</v>
      </c>
      <c r="P36" s="31">
        <v>15.077749390358001</v>
      </c>
    </row>
    <row r="37" spans="1:16" x14ac:dyDescent="0.25">
      <c r="A37" s="8" t="s">
        <v>123</v>
      </c>
      <c r="B37" s="32" t="s">
        <v>46</v>
      </c>
      <c r="C37" s="32" t="s">
        <v>46</v>
      </c>
      <c r="D37" s="32" t="s">
        <v>46</v>
      </c>
      <c r="E37" s="32" t="s">
        <v>46</v>
      </c>
      <c r="F37" s="32" t="s">
        <v>46</v>
      </c>
      <c r="G37" s="32" t="s">
        <v>46</v>
      </c>
      <c r="H37" s="32" t="s">
        <v>46</v>
      </c>
      <c r="I37" s="32" t="s">
        <v>46</v>
      </c>
      <c r="J37" s="32" t="s">
        <v>106</v>
      </c>
      <c r="K37" s="30">
        <v>90.533037321044006</v>
      </c>
      <c r="L37" s="30">
        <v>90.609184490013007</v>
      </c>
      <c r="M37" s="30">
        <v>89.7543593619978</v>
      </c>
      <c r="N37" s="31">
        <v>86.586201666112501</v>
      </c>
      <c r="O37" s="31">
        <v>86.455880150860906</v>
      </c>
      <c r="P37" s="31">
        <v>84.922250609642006</v>
      </c>
    </row>
    <row r="38" spans="1:16" x14ac:dyDescent="0.25">
      <c r="A38" s="36" t="s">
        <v>124</v>
      </c>
      <c r="B38" s="37"/>
      <c r="C38" s="37"/>
      <c r="D38" s="37"/>
      <c r="E38" s="37"/>
      <c r="F38" s="37"/>
      <c r="G38" s="37"/>
      <c r="H38" s="37"/>
      <c r="I38" s="37"/>
      <c r="J38" s="37"/>
      <c r="K38" s="37"/>
      <c r="L38" s="37"/>
      <c r="M38" s="37"/>
      <c r="N38" s="37"/>
      <c r="O38" s="37"/>
      <c r="P38" s="37"/>
    </row>
    <row r="39" spans="1:16" x14ac:dyDescent="0.25">
      <c r="A39" s="8" t="s">
        <v>60</v>
      </c>
      <c r="B39" s="32" t="s">
        <v>46</v>
      </c>
      <c r="C39" s="32" t="s">
        <v>46</v>
      </c>
      <c r="D39" s="32" t="s">
        <v>46</v>
      </c>
      <c r="E39" s="32" t="s">
        <v>46</v>
      </c>
      <c r="F39" s="32" t="s">
        <v>46</v>
      </c>
      <c r="G39" s="32" t="s">
        <v>46</v>
      </c>
      <c r="H39" s="32" t="s">
        <v>46</v>
      </c>
      <c r="I39" s="32" t="s">
        <v>46</v>
      </c>
      <c r="J39" s="32" t="s">
        <v>106</v>
      </c>
      <c r="K39" s="30">
        <v>8.2749354798914805</v>
      </c>
      <c r="L39" s="30">
        <v>9.7716932636505405</v>
      </c>
      <c r="M39" s="31">
        <v>12.1509121016687</v>
      </c>
      <c r="N39" s="31">
        <v>12.8401052685713</v>
      </c>
      <c r="O39" s="31">
        <v>13.8021095827377</v>
      </c>
      <c r="P39" s="31">
        <v>13.055138860449199</v>
      </c>
    </row>
    <row r="40" spans="1:16" x14ac:dyDescent="0.25">
      <c r="A40" s="11" t="s">
        <v>125</v>
      </c>
      <c r="B40" s="33" t="s">
        <v>46</v>
      </c>
      <c r="C40" s="33" t="s">
        <v>46</v>
      </c>
      <c r="D40" s="33" t="s">
        <v>46</v>
      </c>
      <c r="E40" s="33" t="s">
        <v>46</v>
      </c>
      <c r="F40" s="33" t="s">
        <v>46</v>
      </c>
      <c r="G40" s="33" t="s">
        <v>46</v>
      </c>
      <c r="H40" s="33" t="s">
        <v>46</v>
      </c>
      <c r="I40" s="33" t="s">
        <v>46</v>
      </c>
      <c r="J40" s="33" t="s">
        <v>106</v>
      </c>
      <c r="K40" s="34">
        <v>91.725064520108504</v>
      </c>
      <c r="L40" s="34">
        <v>90.228306736349495</v>
      </c>
      <c r="M40" s="35">
        <v>87.849087898331305</v>
      </c>
      <c r="N40" s="35">
        <v>87.159894731428693</v>
      </c>
      <c r="O40" s="35">
        <v>86.1978904172623</v>
      </c>
      <c r="P40" s="35">
        <v>86.944861139550795</v>
      </c>
    </row>
    <row r="41" spans="1:16" x14ac:dyDescent="0.25">
      <c r="A41" s="14" t="s">
        <v>47</v>
      </c>
    </row>
    <row r="42" spans="1:16" x14ac:dyDescent="0.25">
      <c r="A42" s="15" t="s">
        <v>126</v>
      </c>
    </row>
    <row r="43" spans="1:16" x14ac:dyDescent="0.25">
      <c r="A43" s="15" t="s">
        <v>127</v>
      </c>
    </row>
    <row r="44" spans="1:16" x14ac:dyDescent="0.25">
      <c r="A44" s="15" t="s">
        <v>128</v>
      </c>
    </row>
    <row r="45" spans="1:16" x14ac:dyDescent="0.25">
      <c r="A45" s="15" t="s">
        <v>48</v>
      </c>
    </row>
    <row r="46" spans="1:16" x14ac:dyDescent="0.25">
      <c r="A46" s="15" t="s">
        <v>49</v>
      </c>
    </row>
    <row r="47" spans="1:16" x14ac:dyDescent="0.25">
      <c r="A47" s="15" t="s">
        <v>129</v>
      </c>
    </row>
    <row r="48" spans="1:16" x14ac:dyDescent="0.25">
      <c r="A48" s="15" t="s">
        <v>141</v>
      </c>
    </row>
  </sheetData>
  <mergeCells count="9">
    <mergeCell ref="A30:P30"/>
    <mergeCell ref="A35:P35"/>
    <mergeCell ref="A38:P38"/>
    <mergeCell ref="A6:P6"/>
    <mergeCell ref="A25:P25"/>
    <mergeCell ref="A18:P18"/>
    <mergeCell ref="A14:P14"/>
    <mergeCell ref="A21:P21"/>
    <mergeCell ref="A11:P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54"/>
  <sheetViews>
    <sheetView workbookViewId="0"/>
  </sheetViews>
  <sheetFormatPr defaultRowHeight="15" x14ac:dyDescent="0.25"/>
  <cols>
    <col min="1" max="1" width="35" customWidth="1"/>
  </cols>
  <sheetData>
    <row r="1" spans="1:16" ht="22.5" x14ac:dyDescent="0.3">
      <c r="A1" s="2" t="s">
        <v>22</v>
      </c>
    </row>
    <row r="2" spans="1:16" x14ac:dyDescent="0.25">
      <c r="A2" s="3" t="s">
        <v>23</v>
      </c>
    </row>
    <row r="4" spans="1:16" x14ac:dyDescent="0.25">
      <c r="A4" s="3" t="s">
        <v>17</v>
      </c>
    </row>
    <row r="5" spans="1:16" x14ac:dyDescent="0.25">
      <c r="A5" s="4" t="s">
        <v>93</v>
      </c>
      <c r="B5" s="20">
        <v>1978</v>
      </c>
      <c r="C5" s="20">
        <v>1982</v>
      </c>
      <c r="D5" s="20">
        <v>1986</v>
      </c>
      <c r="E5" s="20">
        <v>1990</v>
      </c>
      <c r="F5" s="20">
        <v>1992</v>
      </c>
      <c r="G5" s="20">
        <v>1994</v>
      </c>
      <c r="H5" s="20">
        <v>1996</v>
      </c>
      <c r="I5" s="20">
        <v>1999</v>
      </c>
      <c r="J5" s="28">
        <v>2004</v>
      </c>
      <c r="K5" s="29">
        <v>2004</v>
      </c>
      <c r="L5" s="20">
        <v>2008</v>
      </c>
      <c r="M5" s="20">
        <v>2012</v>
      </c>
      <c r="N5" s="20">
        <v>2020</v>
      </c>
      <c r="O5" s="20">
        <v>2023</v>
      </c>
      <c r="P5" s="20">
        <v>2025</v>
      </c>
    </row>
    <row r="6" spans="1:16" x14ac:dyDescent="0.25">
      <c r="A6" s="36" t="s">
        <v>94</v>
      </c>
      <c r="B6" s="37"/>
      <c r="C6" s="37"/>
      <c r="D6" s="37"/>
      <c r="E6" s="37"/>
      <c r="F6" s="37"/>
      <c r="G6" s="37"/>
      <c r="H6" s="37"/>
      <c r="I6" s="37"/>
      <c r="J6" s="37"/>
      <c r="K6" s="37"/>
      <c r="L6" s="37"/>
      <c r="M6" s="37"/>
      <c r="N6" s="37"/>
      <c r="O6" s="37"/>
      <c r="P6" s="37"/>
    </row>
    <row r="7" spans="1:16" x14ac:dyDescent="0.25">
      <c r="A7" s="8" t="s">
        <v>95</v>
      </c>
      <c r="B7" s="30">
        <v>80.199998711834795</v>
      </c>
      <c r="C7" s="30">
        <v>79.240208592768496</v>
      </c>
      <c r="D7" s="30">
        <v>76.776301310788796</v>
      </c>
      <c r="E7" s="30">
        <v>73.431095292948598</v>
      </c>
      <c r="F7" s="30">
        <v>74.219590809725901</v>
      </c>
      <c r="G7" s="30">
        <v>72.856298609298094</v>
      </c>
      <c r="H7" s="30">
        <v>71.196127963222594</v>
      </c>
      <c r="I7" s="30">
        <v>71.481046974046095</v>
      </c>
      <c r="J7" s="30">
        <v>65.542958780631096</v>
      </c>
      <c r="K7" s="30">
        <v>61.593977368314697</v>
      </c>
      <c r="L7" s="30">
        <v>57.840724349833003</v>
      </c>
      <c r="M7" s="30">
        <v>55.946176110917598</v>
      </c>
      <c r="N7" s="31">
        <v>46.264124003184499</v>
      </c>
      <c r="O7" s="31">
        <v>45.547778365818303</v>
      </c>
      <c r="P7" s="31">
        <v>48.402430089411503</v>
      </c>
    </row>
    <row r="8" spans="1:16" x14ac:dyDescent="0.25">
      <c r="A8" s="8" t="s">
        <v>96</v>
      </c>
      <c r="B8" s="31">
        <v>13.1399997722227</v>
      </c>
      <c r="C8" s="31">
        <v>13.779860507690801</v>
      </c>
      <c r="D8" s="31">
        <v>14.408651202079101</v>
      </c>
      <c r="E8" s="31">
        <v>15.601557121908799</v>
      </c>
      <c r="F8" s="31">
        <v>15.8845574789562</v>
      </c>
      <c r="G8" s="31">
        <v>15.3078599025859</v>
      </c>
      <c r="H8" s="31">
        <v>15.3335152449097</v>
      </c>
      <c r="I8" s="31">
        <v>15.3178784861487</v>
      </c>
      <c r="J8" s="31">
        <v>14.687673672653601</v>
      </c>
      <c r="K8" s="31">
        <v>15.595515633418501</v>
      </c>
      <c r="L8" s="31">
        <v>15.3752021691599</v>
      </c>
      <c r="M8" s="31">
        <v>14.6479804260668</v>
      </c>
      <c r="N8" s="31">
        <v>13.9733659489684</v>
      </c>
      <c r="O8" s="31">
        <v>14.584122606295001</v>
      </c>
      <c r="P8" s="31">
        <v>14.0057813298419</v>
      </c>
    </row>
    <row r="9" spans="1:16" x14ac:dyDescent="0.25">
      <c r="A9" s="8" t="s">
        <v>97</v>
      </c>
      <c r="B9" s="30">
        <v>5.7613961805024596</v>
      </c>
      <c r="C9" s="30">
        <v>5.0075355100183403</v>
      </c>
      <c r="D9" s="30">
        <v>6.5855734130889401</v>
      </c>
      <c r="E9" s="30">
        <v>7.2867737604725802</v>
      </c>
      <c r="F9" s="30">
        <v>6.9899645789890998</v>
      </c>
      <c r="G9" s="30">
        <v>8.1166170809811096</v>
      </c>
      <c r="H9" s="30">
        <v>9.1132147462291506</v>
      </c>
      <c r="I9" s="30">
        <v>9.6373077587037308</v>
      </c>
      <c r="J9" s="30">
        <v>15.420901719518101</v>
      </c>
      <c r="K9" s="30">
        <v>17.489994613913101</v>
      </c>
      <c r="L9" s="30">
        <v>20.523306933535199</v>
      </c>
      <c r="M9" s="30">
        <v>21.062484305613001</v>
      </c>
      <c r="N9" s="31">
        <v>29.401367834830701</v>
      </c>
      <c r="O9" s="31">
        <v>29.176608652309099</v>
      </c>
      <c r="P9" s="31">
        <v>26.227605729337402</v>
      </c>
    </row>
    <row r="10" spans="1:16" x14ac:dyDescent="0.25">
      <c r="A10" s="8" t="s">
        <v>74</v>
      </c>
      <c r="B10" s="30">
        <v>0.898605335439977</v>
      </c>
      <c r="C10" s="30">
        <v>1.97239538952241</v>
      </c>
      <c r="D10" s="30">
        <v>2.22947407404313</v>
      </c>
      <c r="E10" s="30">
        <v>3.6805738246700601</v>
      </c>
      <c r="F10" s="30">
        <v>2.90588713232883</v>
      </c>
      <c r="G10" s="30">
        <v>3.7192244071349401</v>
      </c>
      <c r="H10" s="30">
        <v>4.3571420456385797</v>
      </c>
      <c r="I10" s="30">
        <v>3.5637667811014402</v>
      </c>
      <c r="J10" s="30">
        <v>4.3484658271971801</v>
      </c>
      <c r="K10" s="30">
        <v>5.3205123843537301</v>
      </c>
      <c r="L10" s="30">
        <v>6.2607665474719303</v>
      </c>
      <c r="M10" s="30">
        <v>8.3433591574025492</v>
      </c>
      <c r="N10" s="31">
        <v>10.3611422130164</v>
      </c>
      <c r="O10" s="31">
        <v>10.691490375577599</v>
      </c>
      <c r="P10" s="31">
        <v>11.3641828514092</v>
      </c>
    </row>
    <row r="11" spans="1:16" x14ac:dyDescent="0.25">
      <c r="A11" s="36" t="s">
        <v>98</v>
      </c>
      <c r="B11" s="37"/>
      <c r="C11" s="37"/>
      <c r="D11" s="37"/>
      <c r="E11" s="37"/>
      <c r="F11" s="37"/>
      <c r="G11" s="37"/>
      <c r="H11" s="37"/>
      <c r="I11" s="37"/>
      <c r="J11" s="37"/>
      <c r="K11" s="37"/>
      <c r="L11" s="37"/>
      <c r="M11" s="37"/>
      <c r="N11" s="37"/>
      <c r="O11" s="37"/>
      <c r="P11" s="37"/>
    </row>
    <row r="12" spans="1:16" x14ac:dyDescent="0.25">
      <c r="A12" s="8" t="s">
        <v>99</v>
      </c>
      <c r="B12" s="30">
        <v>49.9040247627482</v>
      </c>
      <c r="C12" s="30">
        <v>50.239620141629402</v>
      </c>
      <c r="D12" s="31">
        <v>49.793322832704298</v>
      </c>
      <c r="E12" s="30">
        <v>49.8320149243022</v>
      </c>
      <c r="F12" s="31">
        <v>49.860818466922602</v>
      </c>
      <c r="G12" s="30">
        <v>49.188769294685102</v>
      </c>
      <c r="H12" s="30">
        <v>48.440452755722902</v>
      </c>
      <c r="I12" s="31">
        <v>50.1216467771034</v>
      </c>
      <c r="J12" s="30">
        <v>48.378390231145097</v>
      </c>
      <c r="K12" s="30">
        <v>49.388602627612798</v>
      </c>
      <c r="L12" s="30">
        <v>49.929357569215099</v>
      </c>
      <c r="M12" s="31">
        <v>50.705202737682797</v>
      </c>
      <c r="N12" s="31">
        <v>51.866836581559603</v>
      </c>
      <c r="O12" s="31">
        <v>51.316210998012401</v>
      </c>
      <c r="P12" s="31">
        <v>51.480044331613598</v>
      </c>
    </row>
    <row r="13" spans="1:16" x14ac:dyDescent="0.25">
      <c r="A13" s="8" t="s">
        <v>100</v>
      </c>
      <c r="B13" s="30">
        <v>50.0959752372518</v>
      </c>
      <c r="C13" s="30">
        <v>49.760379858370598</v>
      </c>
      <c r="D13" s="31">
        <v>50.206677167295702</v>
      </c>
      <c r="E13" s="30">
        <v>50.1679850756978</v>
      </c>
      <c r="F13" s="31">
        <v>50.139181533077398</v>
      </c>
      <c r="G13" s="30">
        <v>50.811230705314898</v>
      </c>
      <c r="H13" s="30">
        <v>51.559547244277098</v>
      </c>
      <c r="I13" s="31">
        <v>49.8783532228966</v>
      </c>
      <c r="J13" s="30">
        <v>51.621609768854903</v>
      </c>
      <c r="K13" s="30">
        <v>50.611397372387202</v>
      </c>
      <c r="L13" s="30">
        <v>50.070642430784901</v>
      </c>
      <c r="M13" s="31">
        <v>49.294797262317203</v>
      </c>
      <c r="N13" s="31">
        <v>48.133163418440397</v>
      </c>
      <c r="O13" s="31">
        <v>48.683789001987599</v>
      </c>
      <c r="P13" s="31">
        <v>48.519955668386402</v>
      </c>
    </row>
    <row r="14" spans="1:16" x14ac:dyDescent="0.25">
      <c r="A14" s="36" t="s">
        <v>101</v>
      </c>
      <c r="B14" s="37"/>
      <c r="C14" s="37"/>
      <c r="D14" s="37"/>
      <c r="E14" s="37"/>
      <c r="F14" s="37"/>
      <c r="G14" s="37"/>
      <c r="H14" s="37"/>
      <c r="I14" s="37"/>
      <c r="J14" s="37"/>
      <c r="K14" s="37"/>
      <c r="L14" s="37"/>
      <c r="M14" s="37"/>
      <c r="N14" s="37"/>
      <c r="O14" s="37"/>
      <c r="P14" s="37"/>
    </row>
    <row r="15" spans="1:16" x14ac:dyDescent="0.25">
      <c r="A15" s="8" t="s">
        <v>102</v>
      </c>
      <c r="B15" s="32" t="s">
        <v>46</v>
      </c>
      <c r="C15" s="32" t="s">
        <v>46</v>
      </c>
      <c r="D15" s="32" t="s">
        <v>46</v>
      </c>
      <c r="E15" s="32" t="s">
        <v>46</v>
      </c>
      <c r="F15" s="32" t="s">
        <v>46</v>
      </c>
      <c r="G15" s="32" t="s">
        <v>46</v>
      </c>
      <c r="H15" s="32" t="s">
        <v>46</v>
      </c>
      <c r="I15" s="32" t="s">
        <v>46</v>
      </c>
      <c r="J15" s="30">
        <v>34.9791402907491</v>
      </c>
      <c r="K15" s="30">
        <v>36.484924279628601</v>
      </c>
      <c r="L15" s="30">
        <v>35.758902572291703</v>
      </c>
      <c r="M15" s="31">
        <v>43.057542336061999</v>
      </c>
      <c r="N15" s="31">
        <v>46.154283496569199</v>
      </c>
      <c r="O15" s="31">
        <v>48.359977899442697</v>
      </c>
      <c r="P15" s="31">
        <v>46.0893718643025</v>
      </c>
    </row>
    <row r="16" spans="1:16" x14ac:dyDescent="0.25">
      <c r="A16" s="8" t="s">
        <v>103</v>
      </c>
      <c r="B16" s="32" t="s">
        <v>46</v>
      </c>
      <c r="C16" s="32" t="s">
        <v>46</v>
      </c>
      <c r="D16" s="32" t="s">
        <v>46</v>
      </c>
      <c r="E16" s="32" t="s">
        <v>46</v>
      </c>
      <c r="F16" s="32" t="s">
        <v>46</v>
      </c>
      <c r="G16" s="32" t="s">
        <v>46</v>
      </c>
      <c r="H16" s="32" t="s">
        <v>46</v>
      </c>
      <c r="I16" s="32" t="s">
        <v>46</v>
      </c>
      <c r="J16" s="30">
        <v>57.710493937300797</v>
      </c>
      <c r="K16" s="30">
        <v>55.928432563070501</v>
      </c>
      <c r="L16" s="30">
        <v>55.438604140370501</v>
      </c>
      <c r="M16" s="31">
        <v>49.400395150279799</v>
      </c>
      <c r="N16" s="31">
        <v>46.842310194323197</v>
      </c>
      <c r="O16" s="30">
        <v>42.845459477985898</v>
      </c>
      <c r="P16" s="31">
        <v>49.2117705126335</v>
      </c>
    </row>
    <row r="17" spans="1:16" x14ac:dyDescent="0.25">
      <c r="A17" s="8" t="s">
        <v>104</v>
      </c>
      <c r="B17" s="32" t="s">
        <v>46</v>
      </c>
      <c r="C17" s="32" t="s">
        <v>46</v>
      </c>
      <c r="D17" s="32" t="s">
        <v>46</v>
      </c>
      <c r="E17" s="32" t="s">
        <v>46</v>
      </c>
      <c r="F17" s="32" t="s">
        <v>46</v>
      </c>
      <c r="G17" s="32" t="s">
        <v>46</v>
      </c>
      <c r="H17" s="32" t="s">
        <v>46</v>
      </c>
      <c r="I17" s="32" t="s">
        <v>46</v>
      </c>
      <c r="J17" s="31">
        <v>7.3103657719502104</v>
      </c>
      <c r="K17" s="31">
        <v>7.5866431573009301</v>
      </c>
      <c r="L17" s="31">
        <v>8.8024932873378301</v>
      </c>
      <c r="M17" s="31">
        <v>7.5420625136582</v>
      </c>
      <c r="N17" s="31">
        <v>7.0034063091076799</v>
      </c>
      <c r="O17" s="31">
        <v>8.7945626225714602</v>
      </c>
      <c r="P17" s="31">
        <v>4.6988576230640398</v>
      </c>
    </row>
    <row r="18" spans="1:16" x14ac:dyDescent="0.25">
      <c r="A18" s="36" t="s">
        <v>131</v>
      </c>
      <c r="B18" s="37"/>
      <c r="C18" s="37"/>
      <c r="D18" s="37"/>
      <c r="E18" s="37"/>
      <c r="F18" s="37"/>
      <c r="G18" s="37"/>
      <c r="H18" s="37"/>
      <c r="I18" s="37"/>
      <c r="J18" s="37"/>
      <c r="K18" s="37"/>
      <c r="L18" s="37"/>
      <c r="M18" s="37"/>
      <c r="N18" s="37"/>
      <c r="O18" s="37"/>
      <c r="P18" s="37"/>
    </row>
    <row r="19" spans="1:16" x14ac:dyDescent="0.25">
      <c r="A19" s="8" t="s">
        <v>132</v>
      </c>
      <c r="B19" s="30">
        <v>12.199936579922699</v>
      </c>
      <c r="C19" s="30">
        <v>10.6591273596459</v>
      </c>
      <c r="D19" s="31">
        <v>7.9276308369021899</v>
      </c>
      <c r="E19" s="30">
        <v>7.6074047079045002</v>
      </c>
      <c r="F19" s="31">
        <v>5.9389031128894398</v>
      </c>
      <c r="G19" s="31">
        <v>6.2081809815207301</v>
      </c>
      <c r="H19" s="31">
        <v>5.5368862845304401</v>
      </c>
      <c r="I19" s="31">
        <v>6.0728831699525196</v>
      </c>
      <c r="J19" s="30">
        <v>6.7201962050542203</v>
      </c>
      <c r="K19" s="30">
        <v>6.7399291226214499</v>
      </c>
      <c r="L19" s="30">
        <v>7.2889436340319698</v>
      </c>
      <c r="M19" s="31">
        <v>5.4899244636250097</v>
      </c>
      <c r="N19" s="31">
        <v>6.0322251135352101</v>
      </c>
      <c r="O19" s="31">
        <v>5.9178224697149702</v>
      </c>
      <c r="P19" s="31">
        <v>5.2319579166244603</v>
      </c>
    </row>
    <row r="20" spans="1:16" x14ac:dyDescent="0.25">
      <c r="A20" s="8" t="s">
        <v>133</v>
      </c>
      <c r="B20" s="30">
        <v>33.042826014192002</v>
      </c>
      <c r="C20" s="30">
        <v>34.365953014638002</v>
      </c>
      <c r="D20" s="30">
        <v>30.984426417429901</v>
      </c>
      <c r="E20" s="30">
        <v>26.814455664288602</v>
      </c>
      <c r="F20" s="30">
        <v>23.142768171814001</v>
      </c>
      <c r="G20" s="30">
        <v>23.1283716953259</v>
      </c>
      <c r="H20" s="30">
        <v>22.744353374591402</v>
      </c>
      <c r="I20" s="30">
        <v>20.829613597201099</v>
      </c>
      <c r="J20" s="30">
        <v>19.321378671556101</v>
      </c>
      <c r="K20" s="30">
        <v>18.166778689868298</v>
      </c>
      <c r="L20" s="30">
        <v>16.927566227110098</v>
      </c>
      <c r="M20" s="31">
        <v>15.0516486239503</v>
      </c>
      <c r="N20" s="31">
        <v>13.361409406679501</v>
      </c>
      <c r="O20" s="31">
        <v>13.546712406441401</v>
      </c>
      <c r="P20" s="31">
        <v>12.6414019302527</v>
      </c>
    </row>
    <row r="21" spans="1:16" x14ac:dyDescent="0.25">
      <c r="A21" s="8" t="s">
        <v>134</v>
      </c>
      <c r="B21" s="30">
        <v>14.268824873421201</v>
      </c>
      <c r="C21" s="30">
        <v>14.122495331253701</v>
      </c>
      <c r="D21" s="30">
        <v>15.5718142425008</v>
      </c>
      <c r="E21" s="30">
        <v>16.8059053426262</v>
      </c>
      <c r="F21" s="30">
        <v>18.421627109810199</v>
      </c>
      <c r="G21" s="30">
        <v>16.830082993000701</v>
      </c>
      <c r="H21" s="30">
        <v>16.764398445891501</v>
      </c>
      <c r="I21" s="30">
        <v>16.791834036254301</v>
      </c>
      <c r="J21" s="30">
        <v>15.4513537209241</v>
      </c>
      <c r="K21" s="30">
        <v>14.9811391098782</v>
      </c>
      <c r="L21" s="30">
        <v>14.2008602602714</v>
      </c>
      <c r="M21" s="31">
        <v>13.030200846502</v>
      </c>
      <c r="N21" s="31">
        <v>12.2164543772536</v>
      </c>
      <c r="O21" s="31">
        <v>11.938507682000401</v>
      </c>
      <c r="P21" s="31">
        <v>12.028845229883</v>
      </c>
    </row>
    <row r="22" spans="1:16" x14ac:dyDescent="0.25">
      <c r="A22" s="8" t="s">
        <v>135</v>
      </c>
      <c r="B22" s="30">
        <v>25.713451237770201</v>
      </c>
      <c r="C22" s="30">
        <v>32.069707494190503</v>
      </c>
      <c r="D22" s="30">
        <v>37.520684573133899</v>
      </c>
      <c r="E22" s="30">
        <v>40.823079615299001</v>
      </c>
      <c r="F22" s="30">
        <v>44.144268899417398</v>
      </c>
      <c r="G22" s="30">
        <v>45.506683815740899</v>
      </c>
      <c r="H22" s="30">
        <v>45.169028302013302</v>
      </c>
      <c r="I22" s="30">
        <v>47.5157224502885</v>
      </c>
      <c r="J22" s="30">
        <v>46.582950606925202</v>
      </c>
      <c r="K22" s="30">
        <v>46.978860273679601</v>
      </c>
      <c r="L22" s="30">
        <v>47.5043196999301</v>
      </c>
      <c r="M22" s="31">
        <v>53.959864091270198</v>
      </c>
      <c r="N22" s="31">
        <v>53.316140701397501</v>
      </c>
      <c r="O22" s="31">
        <v>52.954976566589202</v>
      </c>
      <c r="P22" s="31">
        <v>54.7186766915937</v>
      </c>
    </row>
    <row r="23" spans="1:16" x14ac:dyDescent="0.25">
      <c r="A23" s="8" t="s">
        <v>136</v>
      </c>
      <c r="B23" s="31">
        <v>14.774961294693799</v>
      </c>
      <c r="C23" s="30">
        <v>8.7827168002719098</v>
      </c>
      <c r="D23" s="30">
        <v>7.9954439300332103</v>
      </c>
      <c r="E23" s="30">
        <v>7.9491546698817901</v>
      </c>
      <c r="F23" s="30">
        <v>8.3524327060689707</v>
      </c>
      <c r="G23" s="30">
        <v>8.3266805144117502</v>
      </c>
      <c r="H23" s="30">
        <v>9.7853335929734406</v>
      </c>
      <c r="I23" s="30">
        <v>8.7899467463036505</v>
      </c>
      <c r="J23" s="30">
        <v>11.9241207955404</v>
      </c>
      <c r="K23" s="30">
        <v>13.133292803952401</v>
      </c>
      <c r="L23" s="31">
        <v>14.078310178656301</v>
      </c>
      <c r="M23" s="30">
        <v>12.468361974652501</v>
      </c>
      <c r="N23" s="31">
        <v>15.073770401134199</v>
      </c>
      <c r="O23" s="31">
        <v>15.641980875253999</v>
      </c>
      <c r="P23" s="31">
        <v>15.379118231646199</v>
      </c>
    </row>
    <row r="24" spans="1:16" x14ac:dyDescent="0.25">
      <c r="A24" s="36" t="s">
        <v>35</v>
      </c>
      <c r="B24" s="37"/>
      <c r="C24" s="37"/>
      <c r="D24" s="37"/>
      <c r="E24" s="37"/>
      <c r="F24" s="37"/>
      <c r="G24" s="37"/>
      <c r="H24" s="37"/>
      <c r="I24" s="37"/>
      <c r="J24" s="37"/>
      <c r="K24" s="37"/>
      <c r="L24" s="37"/>
      <c r="M24" s="37"/>
      <c r="N24" s="37"/>
      <c r="O24" s="37"/>
      <c r="P24" s="37"/>
    </row>
    <row r="25" spans="1:16" x14ac:dyDescent="0.25">
      <c r="A25" s="8" t="s">
        <v>29</v>
      </c>
      <c r="B25" s="31">
        <v>90.774115557871099</v>
      </c>
      <c r="C25" s="31">
        <v>89.366921059768899</v>
      </c>
      <c r="D25" s="31">
        <v>95.889353752321696</v>
      </c>
      <c r="E25" s="31">
        <v>89.640454835504698</v>
      </c>
      <c r="F25" s="31">
        <v>88.053744830946798</v>
      </c>
      <c r="G25" s="31">
        <v>88.422406130919796</v>
      </c>
      <c r="H25" s="31">
        <v>88.845664230085106</v>
      </c>
      <c r="I25" s="31">
        <v>88.184447823828705</v>
      </c>
      <c r="J25" s="31">
        <v>91.165159605177607</v>
      </c>
      <c r="K25" s="31">
        <v>91.575262189329095</v>
      </c>
      <c r="L25" s="31">
        <v>90.176749225566297</v>
      </c>
      <c r="M25" s="31">
        <v>91.280302659703807</v>
      </c>
      <c r="N25" s="31">
        <v>92.361506995796603</v>
      </c>
      <c r="O25" s="31">
        <v>91.956488028343301</v>
      </c>
      <c r="P25" s="31">
        <v>91.973051126616298</v>
      </c>
    </row>
    <row r="26" spans="1:16" x14ac:dyDescent="0.25">
      <c r="A26" s="8" t="s">
        <v>105</v>
      </c>
      <c r="B26" s="30">
        <v>8.6849677691857607</v>
      </c>
      <c r="C26" s="30">
        <v>8.1552201324573392</v>
      </c>
      <c r="D26" s="31">
        <v>2.5618510445406799</v>
      </c>
      <c r="E26" s="30">
        <v>6.7334297470273397</v>
      </c>
      <c r="F26" s="30">
        <v>8.0352430439016995</v>
      </c>
      <c r="G26" s="30">
        <v>9.4306314186427898</v>
      </c>
      <c r="H26" s="30">
        <v>6.6905726496268896</v>
      </c>
      <c r="I26" s="31">
        <v>6.5695120025542098</v>
      </c>
      <c r="J26" s="30">
        <v>6.4385332815012397</v>
      </c>
      <c r="K26" s="30">
        <v>4.3944012187458004</v>
      </c>
      <c r="L26" s="31">
        <v>4.8473299155187703</v>
      </c>
      <c r="M26" s="31">
        <v>4.0677619303122299</v>
      </c>
      <c r="N26" s="31">
        <v>3.2647079160100199</v>
      </c>
      <c r="O26" s="31">
        <v>3.1574416890633499</v>
      </c>
      <c r="P26" s="31">
        <v>2.72034028685851</v>
      </c>
    </row>
    <row r="27" spans="1:16" x14ac:dyDescent="0.25">
      <c r="A27" s="36" t="s">
        <v>107</v>
      </c>
      <c r="B27" s="37"/>
      <c r="C27" s="37"/>
      <c r="D27" s="37"/>
      <c r="E27" s="37"/>
      <c r="F27" s="37"/>
      <c r="G27" s="37"/>
      <c r="H27" s="37"/>
      <c r="I27" s="37"/>
      <c r="J27" s="37"/>
      <c r="K27" s="37"/>
      <c r="L27" s="37"/>
      <c r="M27" s="37"/>
      <c r="N27" s="37"/>
      <c r="O27" s="37"/>
      <c r="P27" s="37"/>
    </row>
    <row r="28" spans="1:16" x14ac:dyDescent="0.25">
      <c r="A28" s="8" t="s">
        <v>137</v>
      </c>
      <c r="B28" s="30">
        <v>27.831770267071601</v>
      </c>
      <c r="C28" s="30">
        <v>28.355054598037299</v>
      </c>
      <c r="D28" s="30">
        <v>32.733344347341301</v>
      </c>
      <c r="E28" s="31">
        <v>36.140036559130998</v>
      </c>
      <c r="F28" s="31">
        <v>37.354704679121099</v>
      </c>
      <c r="G28" s="31">
        <v>37.646338783058503</v>
      </c>
      <c r="H28" s="31">
        <v>36.047403180261497</v>
      </c>
      <c r="I28" s="31">
        <v>38.528728767360903</v>
      </c>
      <c r="J28" s="31">
        <v>37.796622788895803</v>
      </c>
      <c r="K28" s="31">
        <v>37.7255048924279</v>
      </c>
      <c r="L28" s="31">
        <v>39.832247800741797</v>
      </c>
      <c r="M28" s="31">
        <v>39.267693816287199</v>
      </c>
      <c r="N28" s="30">
        <v>36.198978337343199</v>
      </c>
      <c r="O28" s="31">
        <v>38.7385233412883</v>
      </c>
      <c r="P28" s="31">
        <v>39.234287637986498</v>
      </c>
    </row>
    <row r="29" spans="1:16" x14ac:dyDescent="0.25">
      <c r="A29" s="8" t="s">
        <v>138</v>
      </c>
      <c r="B29" s="30">
        <v>71.501363018156795</v>
      </c>
      <c r="C29" s="30">
        <v>70.260670966411695</v>
      </c>
      <c r="D29" s="30">
        <v>66.813761117726003</v>
      </c>
      <c r="E29" s="31">
        <v>63.350707882351003</v>
      </c>
      <c r="F29" s="31">
        <v>62.3979643869461</v>
      </c>
      <c r="G29" s="31">
        <v>61.541092975229098</v>
      </c>
      <c r="H29" s="31">
        <v>63.351291932259102</v>
      </c>
      <c r="I29" s="31">
        <v>61.340513450805901</v>
      </c>
      <c r="J29" s="31">
        <v>61.761766877387302</v>
      </c>
      <c r="K29" s="31">
        <v>62.150063673888802</v>
      </c>
      <c r="L29" s="31">
        <v>59.988597725825102</v>
      </c>
      <c r="M29" s="31">
        <v>60.238366315039997</v>
      </c>
      <c r="N29" s="30">
        <v>63.594413529826902</v>
      </c>
      <c r="O29" s="31">
        <v>61.135913878124398</v>
      </c>
      <c r="P29" s="31">
        <v>60.536842979049297</v>
      </c>
    </row>
    <row r="30" spans="1:16" x14ac:dyDescent="0.25">
      <c r="A30" s="8" t="s">
        <v>139</v>
      </c>
      <c r="B30" s="30">
        <v>0.66686671477163695</v>
      </c>
      <c r="C30" s="30">
        <v>1.38427443555097</v>
      </c>
      <c r="D30" s="32" t="s">
        <v>64</v>
      </c>
      <c r="E30" s="31">
        <v>0.50925555851803594</v>
      </c>
      <c r="F30" s="32" t="s">
        <v>64</v>
      </c>
      <c r="G30" s="31">
        <v>0.81256824171233399</v>
      </c>
      <c r="H30" s="31">
        <v>0.60130488747935495</v>
      </c>
      <c r="I30" s="32" t="s">
        <v>64</v>
      </c>
      <c r="J30" s="32" t="s">
        <v>64</v>
      </c>
      <c r="K30" s="32" t="s">
        <v>64</v>
      </c>
      <c r="L30" s="32" t="s">
        <v>64</v>
      </c>
      <c r="M30" s="32" t="s">
        <v>64</v>
      </c>
      <c r="N30" s="32" t="s">
        <v>64</v>
      </c>
      <c r="O30" s="32" t="s">
        <v>64</v>
      </c>
      <c r="P30" s="32" t="s">
        <v>64</v>
      </c>
    </row>
    <row r="31" spans="1:16" x14ac:dyDescent="0.25">
      <c r="A31" s="36" t="s">
        <v>112</v>
      </c>
      <c r="B31" s="37"/>
      <c r="C31" s="37"/>
      <c r="D31" s="37"/>
      <c r="E31" s="37"/>
      <c r="F31" s="37"/>
      <c r="G31" s="37"/>
      <c r="H31" s="37"/>
      <c r="I31" s="37"/>
      <c r="J31" s="37"/>
      <c r="K31" s="37"/>
      <c r="L31" s="37"/>
      <c r="M31" s="37"/>
      <c r="N31" s="37"/>
      <c r="O31" s="37"/>
      <c r="P31" s="37"/>
    </row>
    <row r="32" spans="1:16" x14ac:dyDescent="0.25">
      <c r="A32" s="8" t="s">
        <v>113</v>
      </c>
      <c r="B32" s="32" t="s">
        <v>46</v>
      </c>
      <c r="C32" s="32" t="s">
        <v>46</v>
      </c>
      <c r="D32" s="32" t="s">
        <v>46</v>
      </c>
      <c r="E32" s="32" t="s">
        <v>46</v>
      </c>
      <c r="F32" s="32" t="s">
        <v>46</v>
      </c>
      <c r="G32" s="32" t="s">
        <v>46</v>
      </c>
      <c r="H32" s="32" t="s">
        <v>46</v>
      </c>
      <c r="I32" s="32" t="s">
        <v>46</v>
      </c>
      <c r="J32" s="32" t="s">
        <v>46</v>
      </c>
      <c r="K32" s="32" t="s">
        <v>46</v>
      </c>
      <c r="L32" s="31">
        <v>30.939339167801499</v>
      </c>
      <c r="M32" s="31">
        <v>29.238368585757499</v>
      </c>
      <c r="N32" s="31">
        <v>30.7326129875612</v>
      </c>
      <c r="O32" s="31">
        <v>29.4940834964905</v>
      </c>
      <c r="P32" s="31">
        <v>32.377185020562301</v>
      </c>
    </row>
    <row r="33" spans="1:16" x14ac:dyDescent="0.25">
      <c r="A33" s="8" t="s">
        <v>114</v>
      </c>
      <c r="B33" s="32" t="s">
        <v>46</v>
      </c>
      <c r="C33" s="32" t="s">
        <v>46</v>
      </c>
      <c r="D33" s="32" t="s">
        <v>46</v>
      </c>
      <c r="E33" s="32" t="s">
        <v>46</v>
      </c>
      <c r="F33" s="32" t="s">
        <v>46</v>
      </c>
      <c r="G33" s="32" t="s">
        <v>46</v>
      </c>
      <c r="H33" s="32" t="s">
        <v>46</v>
      </c>
      <c r="I33" s="32" t="s">
        <v>46</v>
      </c>
      <c r="J33" s="32" t="s">
        <v>46</v>
      </c>
      <c r="K33" s="32" t="s">
        <v>46</v>
      </c>
      <c r="L33" s="31">
        <v>36.457740416403396</v>
      </c>
      <c r="M33" s="31">
        <v>36.422441190954899</v>
      </c>
      <c r="N33" s="30">
        <v>41.778973004306302</v>
      </c>
      <c r="O33" s="31">
        <v>42.023918263572099</v>
      </c>
      <c r="P33" s="31">
        <v>35.830144776444598</v>
      </c>
    </row>
    <row r="34" spans="1:16" x14ac:dyDescent="0.25">
      <c r="A34" s="8" t="s">
        <v>115</v>
      </c>
      <c r="B34" s="32" t="s">
        <v>46</v>
      </c>
      <c r="C34" s="32" t="s">
        <v>46</v>
      </c>
      <c r="D34" s="32" t="s">
        <v>46</v>
      </c>
      <c r="E34" s="32" t="s">
        <v>46</v>
      </c>
      <c r="F34" s="32" t="s">
        <v>46</v>
      </c>
      <c r="G34" s="32" t="s">
        <v>46</v>
      </c>
      <c r="H34" s="32" t="s">
        <v>46</v>
      </c>
      <c r="I34" s="32" t="s">
        <v>46</v>
      </c>
      <c r="J34" s="32" t="s">
        <v>46</v>
      </c>
      <c r="K34" s="32" t="s">
        <v>46</v>
      </c>
      <c r="L34" s="31">
        <v>13.5278532661534</v>
      </c>
      <c r="M34" s="31">
        <v>11.0719374512516</v>
      </c>
      <c r="N34" s="31">
        <v>11.5004322485046</v>
      </c>
      <c r="O34" s="31">
        <v>11.6447406249364</v>
      </c>
      <c r="P34" s="31">
        <v>9.5688914136877994</v>
      </c>
    </row>
    <row r="35" spans="1:16" x14ac:dyDescent="0.25">
      <c r="A35" s="8" t="s">
        <v>116</v>
      </c>
      <c r="B35" s="32" t="s">
        <v>46</v>
      </c>
      <c r="C35" s="32" t="s">
        <v>46</v>
      </c>
      <c r="D35" s="32" t="s">
        <v>46</v>
      </c>
      <c r="E35" s="32" t="s">
        <v>46</v>
      </c>
      <c r="F35" s="32" t="s">
        <v>46</v>
      </c>
      <c r="G35" s="32" t="s">
        <v>46</v>
      </c>
      <c r="H35" s="32" t="s">
        <v>46</v>
      </c>
      <c r="I35" s="32" t="s">
        <v>46</v>
      </c>
      <c r="J35" s="32" t="s">
        <v>46</v>
      </c>
      <c r="K35" s="32" t="s">
        <v>46</v>
      </c>
      <c r="L35" s="31">
        <v>19.075067149641701</v>
      </c>
      <c r="M35" s="31">
        <v>23.267252772035899</v>
      </c>
      <c r="N35" s="30">
        <v>15.9879817596278</v>
      </c>
      <c r="O35" s="31">
        <v>16.837257615001</v>
      </c>
      <c r="P35" s="31">
        <v>22.2237787893053</v>
      </c>
    </row>
    <row r="36" spans="1:16" x14ac:dyDescent="0.25">
      <c r="A36" s="36" t="s">
        <v>117</v>
      </c>
      <c r="B36" s="37"/>
      <c r="C36" s="37"/>
      <c r="D36" s="37"/>
      <c r="E36" s="37"/>
      <c r="F36" s="37"/>
      <c r="G36" s="37"/>
      <c r="H36" s="37"/>
      <c r="I36" s="37"/>
      <c r="J36" s="37"/>
      <c r="K36" s="37"/>
      <c r="L36" s="37"/>
      <c r="M36" s="37"/>
      <c r="N36" s="37"/>
      <c r="O36" s="37"/>
      <c r="P36" s="37"/>
    </row>
    <row r="37" spans="1:16" x14ac:dyDescent="0.25">
      <c r="A37" s="8" t="s">
        <v>118</v>
      </c>
      <c r="B37" s="32" t="s">
        <v>46</v>
      </c>
      <c r="C37" s="32" t="s">
        <v>46</v>
      </c>
      <c r="D37" s="32" t="s">
        <v>46</v>
      </c>
      <c r="E37" s="32" t="s">
        <v>46</v>
      </c>
      <c r="F37" s="32" t="s">
        <v>46</v>
      </c>
      <c r="G37" s="32" t="s">
        <v>46</v>
      </c>
      <c r="H37" s="32" t="s">
        <v>46</v>
      </c>
      <c r="I37" s="32" t="s">
        <v>46</v>
      </c>
      <c r="J37" s="31">
        <v>18.154918249758801</v>
      </c>
      <c r="K37" s="30">
        <v>20.0193386561611</v>
      </c>
      <c r="L37" s="31">
        <v>16.759004149275999</v>
      </c>
      <c r="M37" s="31">
        <v>15.8954918162959</v>
      </c>
      <c r="N37" s="31">
        <v>15.1270462003702</v>
      </c>
      <c r="O37" s="31">
        <v>14.7070966009302</v>
      </c>
      <c r="P37" s="31">
        <v>15.048827842206</v>
      </c>
    </row>
    <row r="38" spans="1:16" x14ac:dyDescent="0.25">
      <c r="A38" s="8" t="s">
        <v>119</v>
      </c>
      <c r="B38" s="32" t="s">
        <v>46</v>
      </c>
      <c r="C38" s="32" t="s">
        <v>46</v>
      </c>
      <c r="D38" s="32" t="s">
        <v>46</v>
      </c>
      <c r="E38" s="32" t="s">
        <v>46</v>
      </c>
      <c r="F38" s="32" t="s">
        <v>46</v>
      </c>
      <c r="G38" s="32" t="s">
        <v>46</v>
      </c>
      <c r="H38" s="32" t="s">
        <v>46</v>
      </c>
      <c r="I38" s="32" t="s">
        <v>46</v>
      </c>
      <c r="J38" s="31">
        <v>21.4394715299034</v>
      </c>
      <c r="K38" s="31">
        <v>19.848396874611801</v>
      </c>
      <c r="L38" s="31">
        <v>23.0197126033855</v>
      </c>
      <c r="M38" s="31">
        <v>24.329635589366202</v>
      </c>
      <c r="N38" s="31">
        <v>20.828214243301101</v>
      </c>
      <c r="O38" s="31">
        <v>21.557254019311799</v>
      </c>
      <c r="P38" s="31">
        <v>22.809917781503099</v>
      </c>
    </row>
    <row r="39" spans="1:16" x14ac:dyDescent="0.25">
      <c r="A39" s="8" t="s">
        <v>120</v>
      </c>
      <c r="B39" s="32" t="s">
        <v>46</v>
      </c>
      <c r="C39" s="32" t="s">
        <v>46</v>
      </c>
      <c r="D39" s="32" t="s">
        <v>46</v>
      </c>
      <c r="E39" s="32" t="s">
        <v>46</v>
      </c>
      <c r="F39" s="32" t="s">
        <v>46</v>
      </c>
      <c r="G39" s="32" t="s">
        <v>46</v>
      </c>
      <c r="H39" s="32" t="s">
        <v>46</v>
      </c>
      <c r="I39" s="32" t="s">
        <v>46</v>
      </c>
      <c r="J39" s="31">
        <v>35.1809496603368</v>
      </c>
      <c r="K39" s="31">
        <v>35.811572150132299</v>
      </c>
      <c r="L39" s="31">
        <v>35.377620338096598</v>
      </c>
      <c r="M39" s="31">
        <v>36.8235757845517</v>
      </c>
      <c r="N39" s="31">
        <v>39.416543525518598</v>
      </c>
      <c r="O39" s="31">
        <v>40.913433399259198</v>
      </c>
      <c r="P39" s="31">
        <v>38.281259320397197</v>
      </c>
    </row>
    <row r="40" spans="1:16" x14ac:dyDescent="0.25">
      <c r="A40" s="8" t="s">
        <v>121</v>
      </c>
      <c r="B40" s="32" t="s">
        <v>46</v>
      </c>
      <c r="C40" s="32" t="s">
        <v>46</v>
      </c>
      <c r="D40" s="32" t="s">
        <v>46</v>
      </c>
      <c r="E40" s="32" t="s">
        <v>46</v>
      </c>
      <c r="F40" s="32" t="s">
        <v>46</v>
      </c>
      <c r="G40" s="32" t="s">
        <v>46</v>
      </c>
      <c r="H40" s="32" t="s">
        <v>46</v>
      </c>
      <c r="I40" s="32" t="s">
        <v>46</v>
      </c>
      <c r="J40" s="31">
        <v>25.224660560001102</v>
      </c>
      <c r="K40" s="31">
        <v>24.3206923190948</v>
      </c>
      <c r="L40" s="31">
        <v>24.8436629092418</v>
      </c>
      <c r="M40" s="31">
        <v>22.9512968097862</v>
      </c>
      <c r="N40" s="31">
        <v>24.628196030810098</v>
      </c>
      <c r="O40" s="31">
        <v>22.8222159804988</v>
      </c>
      <c r="P40" s="31">
        <v>23.859995055893801</v>
      </c>
    </row>
    <row r="41" spans="1:16" x14ac:dyDescent="0.25">
      <c r="A41" s="36" t="s">
        <v>122</v>
      </c>
      <c r="B41" s="37"/>
      <c r="C41" s="37"/>
      <c r="D41" s="37"/>
      <c r="E41" s="37"/>
      <c r="F41" s="37"/>
      <c r="G41" s="37"/>
      <c r="H41" s="37"/>
      <c r="I41" s="37"/>
      <c r="J41" s="37"/>
      <c r="K41" s="37"/>
      <c r="L41" s="37"/>
      <c r="M41" s="37"/>
      <c r="N41" s="37"/>
      <c r="O41" s="37"/>
      <c r="P41" s="37"/>
    </row>
    <row r="42" spans="1:16" x14ac:dyDescent="0.25">
      <c r="A42" s="8" t="s">
        <v>59</v>
      </c>
      <c r="B42" s="32" t="s">
        <v>46</v>
      </c>
      <c r="C42" s="32" t="s">
        <v>46</v>
      </c>
      <c r="D42" s="32" t="s">
        <v>46</v>
      </c>
      <c r="E42" s="32" t="s">
        <v>46</v>
      </c>
      <c r="F42" s="32" t="s">
        <v>46</v>
      </c>
      <c r="G42" s="32" t="s">
        <v>46</v>
      </c>
      <c r="H42" s="32" t="s">
        <v>46</v>
      </c>
      <c r="I42" s="32" t="s">
        <v>46</v>
      </c>
      <c r="J42" s="32" t="s">
        <v>106</v>
      </c>
      <c r="K42" s="30">
        <v>8.6568612294419207</v>
      </c>
      <c r="L42" s="30">
        <v>10.2854336513894</v>
      </c>
      <c r="M42" s="30">
        <v>10.839331580815999</v>
      </c>
      <c r="N42" s="31">
        <v>12.7134775092977</v>
      </c>
      <c r="O42" s="31">
        <v>13.5752088817023</v>
      </c>
      <c r="P42" s="31">
        <v>13.9036963569209</v>
      </c>
    </row>
    <row r="43" spans="1:16" x14ac:dyDescent="0.25">
      <c r="A43" s="8" t="s">
        <v>123</v>
      </c>
      <c r="B43" s="32" t="s">
        <v>46</v>
      </c>
      <c r="C43" s="32" t="s">
        <v>46</v>
      </c>
      <c r="D43" s="32" t="s">
        <v>46</v>
      </c>
      <c r="E43" s="32" t="s">
        <v>46</v>
      </c>
      <c r="F43" s="32" t="s">
        <v>46</v>
      </c>
      <c r="G43" s="32" t="s">
        <v>46</v>
      </c>
      <c r="H43" s="32" t="s">
        <v>46</v>
      </c>
      <c r="I43" s="32" t="s">
        <v>46</v>
      </c>
      <c r="J43" s="32" t="s">
        <v>106</v>
      </c>
      <c r="K43" s="30">
        <v>91.343138770558099</v>
      </c>
      <c r="L43" s="30">
        <v>89.714566348610603</v>
      </c>
      <c r="M43" s="30">
        <v>89.160668419183907</v>
      </c>
      <c r="N43" s="31">
        <v>87.286522490702296</v>
      </c>
      <c r="O43" s="31">
        <v>86.424791118297705</v>
      </c>
      <c r="P43" s="31">
        <v>86.096303643079096</v>
      </c>
    </row>
    <row r="44" spans="1:16" x14ac:dyDescent="0.25">
      <c r="A44" s="36" t="s">
        <v>124</v>
      </c>
      <c r="B44" s="37"/>
      <c r="C44" s="37"/>
      <c r="D44" s="37"/>
      <c r="E44" s="37"/>
      <c r="F44" s="37"/>
      <c r="G44" s="37"/>
      <c r="H44" s="37"/>
      <c r="I44" s="37"/>
      <c r="J44" s="37"/>
      <c r="K44" s="37"/>
      <c r="L44" s="37"/>
      <c r="M44" s="37"/>
      <c r="N44" s="37"/>
      <c r="O44" s="37"/>
      <c r="P44" s="37"/>
    </row>
    <row r="45" spans="1:16" x14ac:dyDescent="0.25">
      <c r="A45" s="8" t="s">
        <v>60</v>
      </c>
      <c r="B45" s="32" t="s">
        <v>46</v>
      </c>
      <c r="C45" s="32" t="s">
        <v>46</v>
      </c>
      <c r="D45" s="32" t="s">
        <v>46</v>
      </c>
      <c r="E45" s="32" t="s">
        <v>46</v>
      </c>
      <c r="F45" s="32" t="s">
        <v>46</v>
      </c>
      <c r="G45" s="32" t="s">
        <v>46</v>
      </c>
      <c r="H45" s="32" t="s">
        <v>46</v>
      </c>
      <c r="I45" s="32" t="s">
        <v>46</v>
      </c>
      <c r="J45" s="32" t="s">
        <v>106</v>
      </c>
      <c r="K45" s="30">
        <v>4.6583638575028798</v>
      </c>
      <c r="L45" s="30">
        <v>5.6250317697232504</v>
      </c>
      <c r="M45" s="30">
        <v>4.2081365804915398</v>
      </c>
      <c r="N45" s="31">
        <v>7.7659092400689804</v>
      </c>
      <c r="O45" s="31">
        <v>9.8121641887539006</v>
      </c>
      <c r="P45" s="31">
        <v>9.6192468089992094</v>
      </c>
    </row>
    <row r="46" spans="1:16" x14ac:dyDescent="0.25">
      <c r="A46" s="11" t="s">
        <v>125</v>
      </c>
      <c r="B46" s="33" t="s">
        <v>46</v>
      </c>
      <c r="C46" s="33" t="s">
        <v>46</v>
      </c>
      <c r="D46" s="33" t="s">
        <v>46</v>
      </c>
      <c r="E46" s="33" t="s">
        <v>46</v>
      </c>
      <c r="F46" s="33" t="s">
        <v>46</v>
      </c>
      <c r="G46" s="33" t="s">
        <v>46</v>
      </c>
      <c r="H46" s="33" t="s">
        <v>46</v>
      </c>
      <c r="I46" s="33" t="s">
        <v>46</v>
      </c>
      <c r="J46" s="33" t="s">
        <v>106</v>
      </c>
      <c r="K46" s="34">
        <v>95.341636142497094</v>
      </c>
      <c r="L46" s="34">
        <v>94.374968230276707</v>
      </c>
      <c r="M46" s="34">
        <v>95.791863419508502</v>
      </c>
      <c r="N46" s="35">
        <v>92.234090759930993</v>
      </c>
      <c r="O46" s="35">
        <v>90.187835811246103</v>
      </c>
      <c r="P46" s="35">
        <v>90.380753191000807</v>
      </c>
    </row>
    <row r="47" spans="1:16" x14ac:dyDescent="0.25">
      <c r="A47" s="14" t="s">
        <v>47</v>
      </c>
    </row>
    <row r="48" spans="1:16" x14ac:dyDescent="0.25">
      <c r="A48" s="15" t="s">
        <v>126</v>
      </c>
    </row>
    <row r="49" spans="1:1" x14ac:dyDescent="0.25">
      <c r="A49" s="15" t="s">
        <v>127</v>
      </c>
    </row>
    <row r="50" spans="1:1" x14ac:dyDescent="0.25">
      <c r="A50" s="15" t="s">
        <v>128</v>
      </c>
    </row>
    <row r="51" spans="1:1" x14ac:dyDescent="0.25">
      <c r="A51" s="15" t="s">
        <v>48</v>
      </c>
    </row>
    <row r="52" spans="1:1" x14ac:dyDescent="0.25">
      <c r="A52" s="15" t="s">
        <v>49</v>
      </c>
    </row>
    <row r="53" spans="1:1" x14ac:dyDescent="0.25">
      <c r="A53" s="15" t="s">
        <v>140</v>
      </c>
    </row>
    <row r="54" spans="1:1" x14ac:dyDescent="0.25">
      <c r="A54" s="15" t="s">
        <v>141</v>
      </c>
    </row>
  </sheetData>
  <mergeCells count="10">
    <mergeCell ref="A44:P44"/>
    <mergeCell ref="A6:P6"/>
    <mergeCell ref="A41:P41"/>
    <mergeCell ref="A18:P18"/>
    <mergeCell ref="A14:P14"/>
    <mergeCell ref="A11:P11"/>
    <mergeCell ref="A27:P27"/>
    <mergeCell ref="A24:P24"/>
    <mergeCell ref="A31:P31"/>
    <mergeCell ref="A36:P3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workbookViewId="0"/>
  </sheetViews>
  <sheetFormatPr defaultRowHeight="15" x14ac:dyDescent="0.25"/>
  <cols>
    <col min="1" max="1" width="56" customWidth="1"/>
    <col min="2" max="2" width="64" customWidth="1"/>
    <col min="3" max="3" width="97" customWidth="1"/>
  </cols>
  <sheetData>
    <row r="1" spans="1:3" ht="22.5" x14ac:dyDescent="0.3">
      <c r="A1" s="2" t="s">
        <v>22</v>
      </c>
    </row>
    <row r="2" spans="1:3" x14ac:dyDescent="0.25">
      <c r="A2" s="3" t="s">
        <v>23</v>
      </c>
    </row>
    <row r="4" spans="1:3" x14ac:dyDescent="0.25">
      <c r="A4" s="3" t="s">
        <v>0</v>
      </c>
    </row>
    <row r="5" spans="1:3" x14ac:dyDescent="0.25">
      <c r="A5" s="4" t="s">
        <v>24</v>
      </c>
      <c r="B5" s="5" t="s">
        <v>25</v>
      </c>
      <c r="C5" s="5" t="s">
        <v>26</v>
      </c>
    </row>
    <row r="6" spans="1:3" x14ac:dyDescent="0.25">
      <c r="A6" s="36" t="s">
        <v>27</v>
      </c>
      <c r="B6" s="37"/>
      <c r="C6" s="37"/>
    </row>
    <row r="7" spans="1:3" x14ac:dyDescent="0.25">
      <c r="A7" s="6" t="s">
        <v>28</v>
      </c>
      <c r="B7" s="7">
        <v>7900</v>
      </c>
      <c r="C7" s="7">
        <v>3487000</v>
      </c>
    </row>
    <row r="8" spans="1:3" x14ac:dyDescent="0.25">
      <c r="A8" s="8" t="s">
        <v>29</v>
      </c>
      <c r="B8" s="9">
        <v>7300</v>
      </c>
      <c r="C8" s="9">
        <v>3229000</v>
      </c>
    </row>
    <row r="9" spans="1:3" x14ac:dyDescent="0.25">
      <c r="A9" s="8" t="s">
        <v>30</v>
      </c>
      <c r="B9" s="10">
        <v>600</v>
      </c>
      <c r="C9" s="9">
        <v>257000</v>
      </c>
    </row>
    <row r="10" spans="1:3" x14ac:dyDescent="0.25">
      <c r="A10" s="36" t="s">
        <v>31</v>
      </c>
      <c r="B10" s="37"/>
      <c r="C10" s="37"/>
    </row>
    <row r="11" spans="1:3" x14ac:dyDescent="0.25">
      <c r="A11" s="6" t="s">
        <v>28</v>
      </c>
      <c r="B11" s="7">
        <v>8600</v>
      </c>
      <c r="C11" s="7">
        <v>3727000</v>
      </c>
    </row>
    <row r="12" spans="1:3" x14ac:dyDescent="0.25">
      <c r="A12" s="8" t="s">
        <v>29</v>
      </c>
      <c r="B12" s="9">
        <v>7900</v>
      </c>
      <c r="C12" s="9">
        <v>3448000</v>
      </c>
    </row>
    <row r="13" spans="1:3" x14ac:dyDescent="0.25">
      <c r="A13" s="11" t="s">
        <v>30</v>
      </c>
      <c r="B13" s="12">
        <v>600</v>
      </c>
      <c r="C13" s="13">
        <v>277000</v>
      </c>
    </row>
    <row r="14" spans="1:3" x14ac:dyDescent="0.25">
      <c r="A14" s="14" t="s">
        <v>32</v>
      </c>
    </row>
    <row r="15" spans="1:3" x14ac:dyDescent="0.25">
      <c r="A15" s="15" t="s">
        <v>33</v>
      </c>
    </row>
  </sheetData>
  <mergeCells count="2">
    <mergeCell ref="A6:C6"/>
    <mergeCell ref="A10:C10"/>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48"/>
  <sheetViews>
    <sheetView workbookViewId="0"/>
  </sheetViews>
  <sheetFormatPr defaultRowHeight="15" x14ac:dyDescent="0.25"/>
  <cols>
    <col min="1" max="1" width="35" customWidth="1"/>
  </cols>
  <sheetData>
    <row r="1" spans="1:18" ht="22.5" x14ac:dyDescent="0.3">
      <c r="A1" s="2" t="s">
        <v>22</v>
      </c>
    </row>
    <row r="2" spans="1:18" x14ac:dyDescent="0.25">
      <c r="A2" s="3" t="s">
        <v>23</v>
      </c>
    </row>
    <row r="4" spans="1:18" x14ac:dyDescent="0.25">
      <c r="A4" s="3" t="s">
        <v>18</v>
      </c>
    </row>
    <row r="5" spans="1:18" x14ac:dyDescent="0.25">
      <c r="A5" s="4" t="s">
        <v>93</v>
      </c>
      <c r="B5" s="20">
        <v>1971</v>
      </c>
      <c r="C5" s="20">
        <v>1975</v>
      </c>
      <c r="D5" s="20">
        <v>1980</v>
      </c>
      <c r="E5" s="20">
        <v>1984</v>
      </c>
      <c r="F5" s="20">
        <v>1988</v>
      </c>
      <c r="G5" s="20">
        <v>1990</v>
      </c>
      <c r="H5" s="20">
        <v>1992</v>
      </c>
      <c r="I5" s="20">
        <v>1994</v>
      </c>
      <c r="J5" s="20">
        <v>1996</v>
      </c>
      <c r="K5" s="20">
        <v>1999</v>
      </c>
      <c r="L5" s="28">
        <v>2004</v>
      </c>
      <c r="M5" s="29">
        <v>2004</v>
      </c>
      <c r="N5" s="20">
        <v>2008</v>
      </c>
      <c r="O5" s="20">
        <v>2012</v>
      </c>
      <c r="P5" s="20">
        <v>2020</v>
      </c>
      <c r="Q5" s="20">
        <v>2022</v>
      </c>
      <c r="R5" s="20">
        <v>2025</v>
      </c>
    </row>
    <row r="6" spans="1:18" x14ac:dyDescent="0.25">
      <c r="A6" s="8" t="s">
        <v>142</v>
      </c>
      <c r="B6" s="30">
        <v>207.58261820000001</v>
      </c>
      <c r="C6" s="30">
        <v>210.04218710000001</v>
      </c>
      <c r="D6" s="30">
        <v>215.0365501</v>
      </c>
      <c r="E6" s="30">
        <v>210.88755209999999</v>
      </c>
      <c r="F6" s="30">
        <v>211.8483573</v>
      </c>
      <c r="G6" s="30">
        <v>209.1624224</v>
      </c>
      <c r="H6" s="30">
        <v>210.52352089999999</v>
      </c>
      <c r="I6" s="30">
        <v>211.02025399999999</v>
      </c>
      <c r="J6" s="30">
        <v>212.45327649999999</v>
      </c>
      <c r="K6" s="30">
        <v>211.7475081</v>
      </c>
      <c r="L6" s="31">
        <v>218.6750778</v>
      </c>
      <c r="M6" s="30">
        <v>215.6526044</v>
      </c>
      <c r="N6" s="31">
        <v>220.06468760000001</v>
      </c>
      <c r="O6" s="31">
        <v>220.7594565</v>
      </c>
      <c r="P6" s="31">
        <v>219.6761382</v>
      </c>
      <c r="Q6" s="30">
        <v>214.59699470000001</v>
      </c>
      <c r="R6" s="31">
        <v>218.38735449999999</v>
      </c>
    </row>
    <row r="7" spans="1:18" x14ac:dyDescent="0.25">
      <c r="A7" s="36" t="s">
        <v>94</v>
      </c>
      <c r="B7" s="37"/>
      <c r="C7" s="37"/>
      <c r="D7" s="37"/>
      <c r="E7" s="37"/>
      <c r="F7" s="37"/>
      <c r="G7" s="37"/>
      <c r="H7" s="37"/>
      <c r="I7" s="37"/>
      <c r="J7" s="37"/>
      <c r="K7" s="37"/>
      <c r="L7" s="37"/>
      <c r="M7" s="37"/>
      <c r="N7" s="37"/>
      <c r="O7" s="37"/>
      <c r="P7" s="37"/>
      <c r="Q7" s="37"/>
      <c r="R7" s="37"/>
    </row>
    <row r="8" spans="1:18" x14ac:dyDescent="0.25">
      <c r="A8" s="8" t="s">
        <v>95</v>
      </c>
      <c r="B8" s="30">
        <v>213.96685339999999</v>
      </c>
      <c r="C8" s="30">
        <v>216.5726181</v>
      </c>
      <c r="D8" s="30">
        <v>221.3429955</v>
      </c>
      <c r="E8" s="30">
        <v>218.02015689999999</v>
      </c>
      <c r="F8" s="30">
        <v>217.71598510000001</v>
      </c>
      <c r="G8" s="30">
        <v>216.95641699999999</v>
      </c>
      <c r="H8" s="30">
        <v>217.9011501</v>
      </c>
      <c r="I8" s="30">
        <v>218.0083147</v>
      </c>
      <c r="J8" s="30">
        <v>219.6391845</v>
      </c>
      <c r="K8" s="31">
        <v>220.95431629999999</v>
      </c>
      <c r="L8" s="31">
        <v>226.4350924</v>
      </c>
      <c r="M8" s="31">
        <v>224.3464974</v>
      </c>
      <c r="N8" s="31">
        <v>227.94639849999999</v>
      </c>
      <c r="O8" s="30">
        <v>229.0232297</v>
      </c>
      <c r="P8" s="31">
        <v>228.12799949999999</v>
      </c>
      <c r="Q8" s="31">
        <v>222.5822861</v>
      </c>
      <c r="R8" s="31">
        <v>224.79110259999999</v>
      </c>
    </row>
    <row r="9" spans="1:18" x14ac:dyDescent="0.25">
      <c r="A9" s="8" t="s">
        <v>96</v>
      </c>
      <c r="B9" s="30">
        <v>170.0819066</v>
      </c>
      <c r="C9" s="30">
        <v>181.20698390000001</v>
      </c>
      <c r="D9" s="30">
        <v>189.34636610000001</v>
      </c>
      <c r="E9" s="30">
        <v>185.72936780000001</v>
      </c>
      <c r="F9" s="30">
        <v>188.5048424</v>
      </c>
      <c r="G9" s="30">
        <v>181.76769870000001</v>
      </c>
      <c r="H9" s="30">
        <v>184.5446503</v>
      </c>
      <c r="I9" s="30">
        <v>185.44630799999999</v>
      </c>
      <c r="J9" s="30">
        <v>190.8628597</v>
      </c>
      <c r="K9" s="30">
        <v>185.5413872</v>
      </c>
      <c r="L9" s="31">
        <v>200.42033280000001</v>
      </c>
      <c r="M9" s="30">
        <v>197.05387870000001</v>
      </c>
      <c r="N9" s="31">
        <v>203.72419239999999</v>
      </c>
      <c r="O9" s="31">
        <v>206.47876719999999</v>
      </c>
      <c r="P9" s="31">
        <v>204.79732759999999</v>
      </c>
      <c r="Q9" s="31">
        <v>198.7719701</v>
      </c>
      <c r="R9" s="31">
        <v>204.6231678</v>
      </c>
    </row>
    <row r="10" spans="1:18" x14ac:dyDescent="0.25">
      <c r="A10" s="8" t="s">
        <v>97</v>
      </c>
      <c r="B10" s="32" t="s">
        <v>46</v>
      </c>
      <c r="C10" s="30">
        <v>182.74445679999999</v>
      </c>
      <c r="D10" s="30">
        <v>190.2177269</v>
      </c>
      <c r="E10" s="30">
        <v>187.1392242</v>
      </c>
      <c r="F10" s="30">
        <v>193.7170744</v>
      </c>
      <c r="G10" s="30">
        <v>189.42724530000001</v>
      </c>
      <c r="H10" s="30">
        <v>191.6811908</v>
      </c>
      <c r="I10" s="30">
        <v>185.9354956</v>
      </c>
      <c r="J10" s="30">
        <v>194.79772800000001</v>
      </c>
      <c r="K10" s="30">
        <v>193.0407735</v>
      </c>
      <c r="L10" s="31">
        <v>205.28705489999999</v>
      </c>
      <c r="M10" s="30">
        <v>199.1838186</v>
      </c>
      <c r="N10" s="31">
        <v>207.4331842</v>
      </c>
      <c r="O10" s="31">
        <v>207.5968239</v>
      </c>
      <c r="P10" s="31">
        <v>209.99545069999999</v>
      </c>
      <c r="Q10" s="31">
        <v>203.8826546</v>
      </c>
      <c r="R10" s="31">
        <v>207.58972030000001</v>
      </c>
    </row>
    <row r="11" spans="1:18" x14ac:dyDescent="0.25">
      <c r="A11" s="8" t="s">
        <v>74</v>
      </c>
      <c r="B11" s="32" t="s">
        <v>46</v>
      </c>
      <c r="C11" s="30">
        <v>207.7504477</v>
      </c>
      <c r="D11" s="30">
        <v>218.48067560000001</v>
      </c>
      <c r="E11" s="30">
        <v>221.6558119</v>
      </c>
      <c r="F11" s="31">
        <v>228.37831439999999</v>
      </c>
      <c r="G11" s="30">
        <v>205.50625239999999</v>
      </c>
      <c r="H11" s="30">
        <v>207.53930030000001</v>
      </c>
      <c r="I11" s="30">
        <v>210.83321760000001</v>
      </c>
      <c r="J11" s="30">
        <v>213.76148950000001</v>
      </c>
      <c r="K11" s="30">
        <v>215.38274820000001</v>
      </c>
      <c r="L11" s="31">
        <v>230.1788095</v>
      </c>
      <c r="M11" s="31">
        <v>225.12354669999999</v>
      </c>
      <c r="N11" s="31">
        <v>231.45490950000001</v>
      </c>
      <c r="O11" s="31">
        <v>230.34600349999999</v>
      </c>
      <c r="P11" s="31">
        <v>229.4693551</v>
      </c>
      <c r="Q11" s="31">
        <v>227.0438528</v>
      </c>
      <c r="R11" s="31">
        <v>232.04276630000001</v>
      </c>
    </row>
    <row r="12" spans="1:18" x14ac:dyDescent="0.25">
      <c r="A12" s="36" t="s">
        <v>98</v>
      </c>
      <c r="B12" s="37"/>
      <c r="C12" s="37"/>
      <c r="D12" s="37"/>
      <c r="E12" s="37"/>
      <c r="F12" s="37"/>
      <c r="G12" s="37"/>
      <c r="H12" s="37"/>
      <c r="I12" s="37"/>
      <c r="J12" s="37"/>
      <c r="K12" s="37"/>
      <c r="L12" s="37"/>
      <c r="M12" s="37"/>
      <c r="N12" s="37"/>
      <c r="O12" s="37"/>
      <c r="P12" s="37"/>
      <c r="Q12" s="37"/>
      <c r="R12" s="37"/>
    </row>
    <row r="13" spans="1:18" x14ac:dyDescent="0.25">
      <c r="A13" s="8" t="s">
        <v>99</v>
      </c>
      <c r="B13" s="30">
        <v>201.2354163</v>
      </c>
      <c r="C13" s="30">
        <v>204.26083819999999</v>
      </c>
      <c r="D13" s="30">
        <v>209.96794370000001</v>
      </c>
      <c r="E13" s="30">
        <v>207.4417114</v>
      </c>
      <c r="F13" s="30">
        <v>207.48317650000001</v>
      </c>
      <c r="G13" s="30">
        <v>203.99353629999999</v>
      </c>
      <c r="H13" s="30">
        <v>205.8508061</v>
      </c>
      <c r="I13" s="30">
        <v>207.3355656</v>
      </c>
      <c r="J13" s="30">
        <v>207.02997389999999</v>
      </c>
      <c r="K13" s="30">
        <v>208.53321750000001</v>
      </c>
      <c r="L13" s="31">
        <v>216.0582407</v>
      </c>
      <c r="M13" s="30">
        <v>211.9423587</v>
      </c>
      <c r="N13" s="31">
        <v>216.42209099999999</v>
      </c>
      <c r="O13" s="31">
        <v>218.11431959999999</v>
      </c>
      <c r="P13" s="31">
        <v>217.13582529999999</v>
      </c>
      <c r="Q13" s="30">
        <v>211.91013190000001</v>
      </c>
      <c r="R13" s="31">
        <v>218.51888149999999</v>
      </c>
    </row>
    <row r="14" spans="1:18" x14ac:dyDescent="0.25">
      <c r="A14" s="8" t="s">
        <v>100</v>
      </c>
      <c r="B14" s="30">
        <v>213.88972620000001</v>
      </c>
      <c r="C14" s="30">
        <v>215.83439580000001</v>
      </c>
      <c r="D14" s="31">
        <v>220.1015654</v>
      </c>
      <c r="E14" s="30">
        <v>214.31570139999999</v>
      </c>
      <c r="F14" s="31">
        <v>216.26115859999999</v>
      </c>
      <c r="G14" s="30">
        <v>214.50813729999999</v>
      </c>
      <c r="H14" s="30">
        <v>215.3537197</v>
      </c>
      <c r="I14" s="30">
        <v>214.71375320000001</v>
      </c>
      <c r="J14" s="31">
        <v>217.7736549</v>
      </c>
      <c r="K14" s="31">
        <v>214.817926</v>
      </c>
      <c r="L14" s="31">
        <v>221.31368699999999</v>
      </c>
      <c r="M14" s="31">
        <v>219.49646709999999</v>
      </c>
      <c r="N14" s="30">
        <v>223.73480839999999</v>
      </c>
      <c r="O14" s="30">
        <v>223.41687999999999</v>
      </c>
      <c r="P14" s="30">
        <v>222.323916</v>
      </c>
      <c r="Q14" s="31">
        <v>217.28141869999999</v>
      </c>
      <c r="R14" s="31">
        <v>218.27523299999999</v>
      </c>
    </row>
    <row r="15" spans="1:18" x14ac:dyDescent="0.25">
      <c r="A15" s="36" t="s">
        <v>101</v>
      </c>
      <c r="B15" s="37"/>
      <c r="C15" s="37"/>
      <c r="D15" s="37"/>
      <c r="E15" s="37"/>
      <c r="F15" s="37"/>
      <c r="G15" s="37"/>
      <c r="H15" s="37"/>
      <c r="I15" s="37"/>
      <c r="J15" s="37"/>
      <c r="K15" s="37"/>
      <c r="L15" s="37"/>
      <c r="M15" s="37"/>
      <c r="N15" s="37"/>
      <c r="O15" s="37"/>
      <c r="P15" s="37"/>
      <c r="Q15" s="37"/>
      <c r="R15" s="37"/>
    </row>
    <row r="16" spans="1:18" x14ac:dyDescent="0.25">
      <c r="A16" s="8" t="s">
        <v>102</v>
      </c>
      <c r="B16" s="32" t="s">
        <v>46</v>
      </c>
      <c r="C16" s="32" t="s">
        <v>46</v>
      </c>
      <c r="D16" s="32" t="s">
        <v>46</v>
      </c>
      <c r="E16" s="32" t="s">
        <v>46</v>
      </c>
      <c r="F16" s="32" t="s">
        <v>46</v>
      </c>
      <c r="G16" s="32" t="s">
        <v>46</v>
      </c>
      <c r="H16" s="32" t="s">
        <v>46</v>
      </c>
      <c r="I16" s="32" t="s">
        <v>46</v>
      </c>
      <c r="J16" s="32" t="s">
        <v>46</v>
      </c>
      <c r="K16" s="32" t="s">
        <v>46</v>
      </c>
      <c r="L16" s="31">
        <v>205.49580560000001</v>
      </c>
      <c r="M16" s="30">
        <v>199.38704129999999</v>
      </c>
      <c r="N16" s="31">
        <v>204.08077159999999</v>
      </c>
      <c r="O16" s="31">
        <v>206.90023959999999</v>
      </c>
      <c r="P16" s="31">
        <v>206.72137660000001</v>
      </c>
      <c r="Q16" s="30">
        <v>200.32934729999999</v>
      </c>
      <c r="R16" s="31">
        <v>205.3979416</v>
      </c>
    </row>
    <row r="17" spans="1:18" x14ac:dyDescent="0.25">
      <c r="A17" s="8" t="s">
        <v>103</v>
      </c>
      <c r="B17" s="32" t="s">
        <v>46</v>
      </c>
      <c r="C17" s="32" t="s">
        <v>46</v>
      </c>
      <c r="D17" s="32" t="s">
        <v>46</v>
      </c>
      <c r="E17" s="32" t="s">
        <v>46</v>
      </c>
      <c r="F17" s="32" t="s">
        <v>46</v>
      </c>
      <c r="G17" s="32" t="s">
        <v>46</v>
      </c>
      <c r="H17" s="32" t="s">
        <v>46</v>
      </c>
      <c r="I17" s="32" t="s">
        <v>46</v>
      </c>
      <c r="J17" s="32" t="s">
        <v>46</v>
      </c>
      <c r="K17" s="32" t="s">
        <v>46</v>
      </c>
      <c r="L17" s="31">
        <v>226.9893658</v>
      </c>
      <c r="M17" s="31">
        <v>226.53522599999999</v>
      </c>
      <c r="N17" s="31">
        <v>230.22866619999999</v>
      </c>
      <c r="O17" s="30">
        <v>234.9652897</v>
      </c>
      <c r="P17" s="31">
        <v>232.09072639999999</v>
      </c>
      <c r="Q17" s="31">
        <v>228.80393369999999</v>
      </c>
      <c r="R17" s="31">
        <v>229.4730994</v>
      </c>
    </row>
    <row r="18" spans="1:18" x14ac:dyDescent="0.25">
      <c r="A18" s="8" t="s">
        <v>104</v>
      </c>
      <c r="B18" s="32" t="s">
        <v>46</v>
      </c>
      <c r="C18" s="32" t="s">
        <v>46</v>
      </c>
      <c r="D18" s="32" t="s">
        <v>46</v>
      </c>
      <c r="E18" s="32" t="s">
        <v>46</v>
      </c>
      <c r="F18" s="32" t="s">
        <v>46</v>
      </c>
      <c r="G18" s="32" t="s">
        <v>46</v>
      </c>
      <c r="H18" s="32" t="s">
        <v>46</v>
      </c>
      <c r="I18" s="32" t="s">
        <v>46</v>
      </c>
      <c r="J18" s="32" t="s">
        <v>46</v>
      </c>
      <c r="K18" s="32" t="s">
        <v>46</v>
      </c>
      <c r="L18" s="31">
        <v>228.67481960000001</v>
      </c>
      <c r="M18" s="31">
        <v>226.7388369</v>
      </c>
      <c r="N18" s="31">
        <v>236.62573850000001</v>
      </c>
      <c r="O18" s="31">
        <v>237.21559809999999</v>
      </c>
      <c r="P18" s="31">
        <v>231.18327009999999</v>
      </c>
      <c r="Q18" s="31">
        <v>227.9780184</v>
      </c>
      <c r="R18" s="31">
        <v>224.73228889999999</v>
      </c>
    </row>
    <row r="19" spans="1:18" x14ac:dyDescent="0.25">
      <c r="A19" s="36" t="s">
        <v>35</v>
      </c>
      <c r="B19" s="37"/>
      <c r="C19" s="37"/>
      <c r="D19" s="37"/>
      <c r="E19" s="37"/>
      <c r="F19" s="37"/>
      <c r="G19" s="37"/>
      <c r="H19" s="37"/>
      <c r="I19" s="37"/>
      <c r="J19" s="37"/>
      <c r="K19" s="37"/>
      <c r="L19" s="37"/>
      <c r="M19" s="37"/>
      <c r="N19" s="37"/>
      <c r="O19" s="37"/>
      <c r="P19" s="37"/>
      <c r="Q19" s="37"/>
      <c r="R19" s="37"/>
    </row>
    <row r="20" spans="1:18" x14ac:dyDescent="0.25">
      <c r="A20" s="8" t="s">
        <v>29</v>
      </c>
      <c r="B20" s="32" t="s">
        <v>46</v>
      </c>
      <c r="C20" s="32" t="s">
        <v>46</v>
      </c>
      <c r="D20" s="30">
        <v>213.53679500000001</v>
      </c>
      <c r="E20" s="30">
        <v>209.260244</v>
      </c>
      <c r="F20" s="30">
        <v>210.22690009999999</v>
      </c>
      <c r="G20" s="30">
        <v>207.52178169999999</v>
      </c>
      <c r="H20" s="30">
        <v>208.63100710000001</v>
      </c>
      <c r="I20" s="30">
        <v>209.36835809999999</v>
      </c>
      <c r="J20" s="30">
        <v>210.1851795</v>
      </c>
      <c r="K20" s="30">
        <v>209.91970069999999</v>
      </c>
      <c r="L20" s="31">
        <v>217.3293845</v>
      </c>
      <c r="M20" s="30">
        <v>214.17796920000001</v>
      </c>
      <c r="N20" s="31">
        <v>218.2326664</v>
      </c>
      <c r="O20" s="31">
        <v>219.61377279999999</v>
      </c>
      <c r="P20" s="31">
        <v>218.86721549999999</v>
      </c>
      <c r="Q20" s="30">
        <v>213.37677500000001</v>
      </c>
      <c r="R20" s="31">
        <v>217.96369659999999</v>
      </c>
    </row>
    <row r="21" spans="1:18" x14ac:dyDescent="0.25">
      <c r="A21" s="8" t="s">
        <v>105</v>
      </c>
      <c r="B21" s="32" t="s">
        <v>46</v>
      </c>
      <c r="C21" s="32" t="s">
        <v>46</v>
      </c>
      <c r="D21" s="30">
        <v>225.9027811</v>
      </c>
      <c r="E21" s="30">
        <v>221.37177389999999</v>
      </c>
      <c r="F21" s="30">
        <v>222.5592091</v>
      </c>
      <c r="G21" s="31">
        <v>224.77442819999999</v>
      </c>
      <c r="H21" s="30">
        <v>223.16660049999999</v>
      </c>
      <c r="I21" s="30">
        <v>222.77407410000001</v>
      </c>
      <c r="J21" s="31">
        <v>226.95156639999999</v>
      </c>
      <c r="K21" s="31">
        <v>224.5066253</v>
      </c>
      <c r="L21" s="31">
        <v>228.03529689999999</v>
      </c>
      <c r="M21" s="31">
        <v>229.6689121</v>
      </c>
      <c r="N21" s="31">
        <v>234.64408119999999</v>
      </c>
      <c r="O21" s="31">
        <v>230.58549769999999</v>
      </c>
      <c r="P21" s="31">
        <v>229.3866921</v>
      </c>
      <c r="Q21" s="32" t="s">
        <v>106</v>
      </c>
      <c r="R21" s="31">
        <v>232.21302059999999</v>
      </c>
    </row>
    <row r="22" spans="1:18" x14ac:dyDescent="0.25">
      <c r="A22" s="36" t="s">
        <v>107</v>
      </c>
      <c r="B22" s="37"/>
      <c r="C22" s="37"/>
      <c r="D22" s="37"/>
      <c r="E22" s="37"/>
      <c r="F22" s="37"/>
      <c r="G22" s="37"/>
      <c r="H22" s="37"/>
      <c r="I22" s="37"/>
      <c r="J22" s="37"/>
      <c r="K22" s="37"/>
      <c r="L22" s="37"/>
      <c r="M22" s="37"/>
      <c r="N22" s="37"/>
      <c r="O22" s="37"/>
      <c r="P22" s="37"/>
      <c r="Q22" s="37"/>
      <c r="R22" s="37"/>
    </row>
    <row r="23" spans="1:18" x14ac:dyDescent="0.25">
      <c r="A23" s="8" t="s">
        <v>108</v>
      </c>
      <c r="B23" s="30">
        <v>177.51465279999999</v>
      </c>
      <c r="C23" s="30">
        <v>183.32802699999999</v>
      </c>
      <c r="D23" s="30">
        <v>188.9043126</v>
      </c>
      <c r="E23" s="30">
        <v>186.9777928</v>
      </c>
      <c r="F23" s="30">
        <v>192.5548747</v>
      </c>
      <c r="G23" s="30">
        <v>188.8240989</v>
      </c>
      <c r="H23" s="30">
        <v>192.30040270000001</v>
      </c>
      <c r="I23" s="30">
        <v>194.33929459999999</v>
      </c>
      <c r="J23" s="30">
        <v>195.7304111</v>
      </c>
      <c r="K23" s="30">
        <v>194.8729984</v>
      </c>
      <c r="L23" s="31">
        <v>202.5679112</v>
      </c>
      <c r="M23" s="30">
        <v>200.69873910000001</v>
      </c>
      <c r="N23" s="31">
        <v>207.13225180000001</v>
      </c>
      <c r="O23" s="31">
        <v>206.5679136</v>
      </c>
      <c r="P23" s="31">
        <v>205.99877050000001</v>
      </c>
      <c r="Q23" s="31">
        <v>202.57063260000001</v>
      </c>
      <c r="R23" s="31">
        <v>205.44684269999999</v>
      </c>
    </row>
    <row r="24" spans="1:18" x14ac:dyDescent="0.25">
      <c r="A24" s="8" t="s">
        <v>109</v>
      </c>
      <c r="B24" s="30">
        <v>217.0504291</v>
      </c>
      <c r="C24" s="30">
        <v>218.18824960000001</v>
      </c>
      <c r="D24" s="31">
        <v>225.1510103</v>
      </c>
      <c r="E24" s="30">
        <v>222.7681958</v>
      </c>
      <c r="F24" s="30">
        <v>222.76662719999999</v>
      </c>
      <c r="G24" s="31">
        <v>223.84133209999999</v>
      </c>
      <c r="H24" s="31">
        <v>224.13779170000001</v>
      </c>
      <c r="I24" s="30">
        <v>221.75134270000001</v>
      </c>
      <c r="J24" s="30">
        <v>220.73153909999999</v>
      </c>
      <c r="K24" s="30">
        <v>219.1380273</v>
      </c>
      <c r="L24" s="31">
        <v>227.2257108</v>
      </c>
      <c r="M24" s="31">
        <v>224.19804830000001</v>
      </c>
      <c r="N24" s="31">
        <v>227.94750519999999</v>
      </c>
      <c r="O24" s="31">
        <v>228.93626599999999</v>
      </c>
      <c r="P24" s="31">
        <v>228.06512230000001</v>
      </c>
      <c r="Q24" s="30">
        <v>222.01730259999999</v>
      </c>
      <c r="R24" s="31">
        <v>226.65826519999999</v>
      </c>
    </row>
    <row r="25" spans="1:18" x14ac:dyDescent="0.25">
      <c r="A25" s="8" t="s">
        <v>110</v>
      </c>
      <c r="B25" s="31">
        <v>232.2705876</v>
      </c>
      <c r="C25" s="31">
        <v>225.85427530000001</v>
      </c>
      <c r="D25" s="31">
        <v>243.0672113</v>
      </c>
      <c r="E25" s="31">
        <v>253.57033709999999</v>
      </c>
      <c r="F25" s="32" t="s">
        <v>106</v>
      </c>
      <c r="G25" s="32" t="s">
        <v>106</v>
      </c>
      <c r="H25" s="32" t="s">
        <v>106</v>
      </c>
      <c r="I25" s="32" t="s">
        <v>106</v>
      </c>
      <c r="J25" s="32" t="s">
        <v>106</v>
      </c>
      <c r="K25" s="32" t="s">
        <v>106</v>
      </c>
      <c r="L25" s="32" t="s">
        <v>106</v>
      </c>
      <c r="M25" s="32" t="s">
        <v>106</v>
      </c>
      <c r="N25" s="32" t="s">
        <v>106</v>
      </c>
      <c r="O25" s="32" t="s">
        <v>106</v>
      </c>
      <c r="P25" s="32" t="s">
        <v>106</v>
      </c>
      <c r="Q25" s="32" t="s">
        <v>106</v>
      </c>
      <c r="R25" s="32" t="s">
        <v>106</v>
      </c>
    </row>
    <row r="26" spans="1:18" x14ac:dyDescent="0.25">
      <c r="A26" s="36" t="s">
        <v>112</v>
      </c>
      <c r="B26" s="37"/>
      <c r="C26" s="37"/>
      <c r="D26" s="37"/>
      <c r="E26" s="37"/>
      <c r="F26" s="37"/>
      <c r="G26" s="37"/>
      <c r="H26" s="37"/>
      <c r="I26" s="37"/>
      <c r="J26" s="37"/>
      <c r="K26" s="37"/>
      <c r="L26" s="37"/>
      <c r="M26" s="37"/>
      <c r="N26" s="37"/>
      <c r="O26" s="37"/>
      <c r="P26" s="37"/>
      <c r="Q26" s="37"/>
      <c r="R26" s="37"/>
    </row>
    <row r="27" spans="1:18" x14ac:dyDescent="0.25">
      <c r="A27" s="8" t="s">
        <v>113</v>
      </c>
      <c r="B27" s="32" t="s">
        <v>46</v>
      </c>
      <c r="C27" s="32" t="s">
        <v>46</v>
      </c>
      <c r="D27" s="32" t="s">
        <v>46</v>
      </c>
      <c r="E27" s="32" t="s">
        <v>46</v>
      </c>
      <c r="F27" s="32" t="s">
        <v>46</v>
      </c>
      <c r="G27" s="32" t="s">
        <v>46</v>
      </c>
      <c r="H27" s="32" t="s">
        <v>46</v>
      </c>
      <c r="I27" s="32" t="s">
        <v>46</v>
      </c>
      <c r="J27" s="32" t="s">
        <v>46</v>
      </c>
      <c r="K27" s="32" t="s">
        <v>46</v>
      </c>
      <c r="L27" s="32" t="s">
        <v>46</v>
      </c>
      <c r="M27" s="32" t="s">
        <v>46</v>
      </c>
      <c r="N27" s="31">
        <v>215.38965329999999</v>
      </c>
      <c r="O27" s="31">
        <v>215.9445541</v>
      </c>
      <c r="P27" s="31">
        <v>212.9166037</v>
      </c>
      <c r="Q27" s="31">
        <v>212.90747880000001</v>
      </c>
      <c r="R27" s="31">
        <v>214.24875180000001</v>
      </c>
    </row>
    <row r="28" spans="1:18" x14ac:dyDescent="0.25">
      <c r="A28" s="8" t="s">
        <v>114</v>
      </c>
      <c r="B28" s="32" t="s">
        <v>46</v>
      </c>
      <c r="C28" s="32" t="s">
        <v>46</v>
      </c>
      <c r="D28" s="32" t="s">
        <v>46</v>
      </c>
      <c r="E28" s="32" t="s">
        <v>46</v>
      </c>
      <c r="F28" s="32" t="s">
        <v>46</v>
      </c>
      <c r="G28" s="32" t="s">
        <v>46</v>
      </c>
      <c r="H28" s="32" t="s">
        <v>46</v>
      </c>
      <c r="I28" s="32" t="s">
        <v>46</v>
      </c>
      <c r="J28" s="32" t="s">
        <v>46</v>
      </c>
      <c r="K28" s="32" t="s">
        <v>46</v>
      </c>
      <c r="L28" s="32" t="s">
        <v>46</v>
      </c>
      <c r="M28" s="32" t="s">
        <v>46</v>
      </c>
      <c r="N28" s="31">
        <v>224.7676246</v>
      </c>
      <c r="O28" s="31">
        <v>226.49356929999999</v>
      </c>
      <c r="P28" s="31">
        <v>225.04497240000001</v>
      </c>
      <c r="Q28" s="31">
        <v>217.15628580000001</v>
      </c>
      <c r="R28" s="31">
        <v>222.3840017</v>
      </c>
    </row>
    <row r="29" spans="1:18" x14ac:dyDescent="0.25">
      <c r="A29" s="8" t="s">
        <v>115</v>
      </c>
      <c r="B29" s="32" t="s">
        <v>46</v>
      </c>
      <c r="C29" s="32" t="s">
        <v>46</v>
      </c>
      <c r="D29" s="32" t="s">
        <v>46</v>
      </c>
      <c r="E29" s="32" t="s">
        <v>46</v>
      </c>
      <c r="F29" s="32" t="s">
        <v>46</v>
      </c>
      <c r="G29" s="32" t="s">
        <v>46</v>
      </c>
      <c r="H29" s="32" t="s">
        <v>46</v>
      </c>
      <c r="I29" s="32" t="s">
        <v>46</v>
      </c>
      <c r="J29" s="32" t="s">
        <v>46</v>
      </c>
      <c r="K29" s="32" t="s">
        <v>46</v>
      </c>
      <c r="L29" s="32" t="s">
        <v>46</v>
      </c>
      <c r="M29" s="32" t="s">
        <v>46</v>
      </c>
      <c r="N29" s="31">
        <v>214.9187661</v>
      </c>
      <c r="O29" s="31">
        <v>218.22101889999999</v>
      </c>
      <c r="P29" s="31">
        <v>219.21562650000001</v>
      </c>
      <c r="Q29" s="31">
        <v>210.35750279999999</v>
      </c>
      <c r="R29" s="31">
        <v>215.51922149999999</v>
      </c>
    </row>
    <row r="30" spans="1:18" x14ac:dyDescent="0.25">
      <c r="A30" s="8" t="s">
        <v>116</v>
      </c>
      <c r="B30" s="32" t="s">
        <v>46</v>
      </c>
      <c r="C30" s="32" t="s">
        <v>46</v>
      </c>
      <c r="D30" s="32" t="s">
        <v>46</v>
      </c>
      <c r="E30" s="32" t="s">
        <v>46</v>
      </c>
      <c r="F30" s="32" t="s">
        <v>46</v>
      </c>
      <c r="G30" s="32" t="s">
        <v>46</v>
      </c>
      <c r="H30" s="32" t="s">
        <v>46</v>
      </c>
      <c r="I30" s="32" t="s">
        <v>46</v>
      </c>
      <c r="J30" s="32" t="s">
        <v>46</v>
      </c>
      <c r="K30" s="32" t="s">
        <v>46</v>
      </c>
      <c r="L30" s="32" t="s">
        <v>46</v>
      </c>
      <c r="M30" s="32" t="s">
        <v>46</v>
      </c>
      <c r="N30" s="31">
        <v>220.48257090000001</v>
      </c>
      <c r="O30" s="31">
        <v>219.94645070000001</v>
      </c>
      <c r="P30" s="31">
        <v>218.5174974</v>
      </c>
      <c r="Q30" s="31">
        <v>213.70157230000001</v>
      </c>
      <c r="R30" s="31">
        <v>217.76032839999999</v>
      </c>
    </row>
    <row r="31" spans="1:18" x14ac:dyDescent="0.25">
      <c r="A31" s="36" t="s">
        <v>117</v>
      </c>
      <c r="B31" s="37"/>
      <c r="C31" s="37"/>
      <c r="D31" s="37"/>
      <c r="E31" s="37"/>
      <c r="F31" s="37"/>
      <c r="G31" s="37"/>
      <c r="H31" s="37"/>
      <c r="I31" s="37"/>
      <c r="J31" s="37"/>
      <c r="K31" s="37"/>
      <c r="L31" s="37"/>
      <c r="M31" s="37"/>
      <c r="N31" s="37"/>
      <c r="O31" s="37"/>
      <c r="P31" s="37"/>
      <c r="Q31" s="37"/>
      <c r="R31" s="37"/>
    </row>
    <row r="32" spans="1:18" x14ac:dyDescent="0.25">
      <c r="A32" s="8" t="s">
        <v>118</v>
      </c>
      <c r="B32" s="32" t="s">
        <v>46</v>
      </c>
      <c r="C32" s="32" t="s">
        <v>46</v>
      </c>
      <c r="D32" s="32" t="s">
        <v>46</v>
      </c>
      <c r="E32" s="32" t="s">
        <v>46</v>
      </c>
      <c r="F32" s="32" t="s">
        <v>46</v>
      </c>
      <c r="G32" s="32" t="s">
        <v>46</v>
      </c>
      <c r="H32" s="32" t="s">
        <v>46</v>
      </c>
      <c r="I32" s="32" t="s">
        <v>46</v>
      </c>
      <c r="J32" s="32" t="s">
        <v>46</v>
      </c>
      <c r="K32" s="32" t="s">
        <v>46</v>
      </c>
      <c r="L32" s="31">
        <v>223.36049550000001</v>
      </c>
      <c r="M32" s="31">
        <v>221.23764790000001</v>
      </c>
      <c r="N32" s="31">
        <v>226.1710056</v>
      </c>
      <c r="O32" s="31">
        <v>226.79149609999999</v>
      </c>
      <c r="P32" s="31">
        <v>226.11063659999999</v>
      </c>
      <c r="Q32" s="31">
        <v>219.3134493</v>
      </c>
      <c r="R32" s="31">
        <v>226.80022109999999</v>
      </c>
    </row>
    <row r="33" spans="1:18" x14ac:dyDescent="0.25">
      <c r="A33" s="8" t="s">
        <v>119</v>
      </c>
      <c r="B33" s="32" t="s">
        <v>46</v>
      </c>
      <c r="C33" s="32" t="s">
        <v>46</v>
      </c>
      <c r="D33" s="32" t="s">
        <v>46</v>
      </c>
      <c r="E33" s="32" t="s">
        <v>46</v>
      </c>
      <c r="F33" s="32" t="s">
        <v>46</v>
      </c>
      <c r="G33" s="32" t="s">
        <v>46</v>
      </c>
      <c r="H33" s="32" t="s">
        <v>46</v>
      </c>
      <c r="I33" s="32" t="s">
        <v>46</v>
      </c>
      <c r="J33" s="32" t="s">
        <v>46</v>
      </c>
      <c r="K33" s="32" t="s">
        <v>46</v>
      </c>
      <c r="L33" s="31">
        <v>221.07980599999999</v>
      </c>
      <c r="M33" s="31">
        <v>216.99253039999999</v>
      </c>
      <c r="N33" s="31">
        <v>218.38003860000001</v>
      </c>
      <c r="O33" s="31">
        <v>218.80505880000001</v>
      </c>
      <c r="P33" s="31">
        <v>220.57498939999999</v>
      </c>
      <c r="Q33" s="31">
        <v>213.91467109999999</v>
      </c>
      <c r="R33" s="31">
        <v>219.7113947</v>
      </c>
    </row>
    <row r="34" spans="1:18" x14ac:dyDescent="0.25">
      <c r="A34" s="8" t="s">
        <v>120</v>
      </c>
      <c r="B34" s="32" t="s">
        <v>46</v>
      </c>
      <c r="C34" s="32" t="s">
        <v>46</v>
      </c>
      <c r="D34" s="32" t="s">
        <v>46</v>
      </c>
      <c r="E34" s="32" t="s">
        <v>46</v>
      </c>
      <c r="F34" s="32" t="s">
        <v>46</v>
      </c>
      <c r="G34" s="32" t="s">
        <v>46</v>
      </c>
      <c r="H34" s="32" t="s">
        <v>46</v>
      </c>
      <c r="I34" s="32" t="s">
        <v>46</v>
      </c>
      <c r="J34" s="32" t="s">
        <v>46</v>
      </c>
      <c r="K34" s="32" t="s">
        <v>46</v>
      </c>
      <c r="L34" s="31">
        <v>217.01590379999999</v>
      </c>
      <c r="M34" s="31">
        <v>214.18957169999999</v>
      </c>
      <c r="N34" s="31">
        <v>220.5510635</v>
      </c>
      <c r="O34" s="30">
        <v>221.96142019999999</v>
      </c>
      <c r="P34" s="31">
        <v>219.5348516</v>
      </c>
      <c r="Q34" s="31">
        <v>213.5504511</v>
      </c>
      <c r="R34" s="31">
        <v>216.12280910000001</v>
      </c>
    </row>
    <row r="35" spans="1:18" x14ac:dyDescent="0.25">
      <c r="A35" s="8" t="s">
        <v>121</v>
      </c>
      <c r="B35" s="32" t="s">
        <v>46</v>
      </c>
      <c r="C35" s="32" t="s">
        <v>46</v>
      </c>
      <c r="D35" s="32" t="s">
        <v>46</v>
      </c>
      <c r="E35" s="32" t="s">
        <v>46</v>
      </c>
      <c r="F35" s="32" t="s">
        <v>46</v>
      </c>
      <c r="G35" s="32" t="s">
        <v>46</v>
      </c>
      <c r="H35" s="32" t="s">
        <v>46</v>
      </c>
      <c r="I35" s="32" t="s">
        <v>46</v>
      </c>
      <c r="J35" s="32" t="s">
        <v>46</v>
      </c>
      <c r="K35" s="32" t="s">
        <v>46</v>
      </c>
      <c r="L35" s="31">
        <v>215.1210513</v>
      </c>
      <c r="M35" s="31">
        <v>212.45800259999999</v>
      </c>
      <c r="N35" s="31">
        <v>215.91534899999999</v>
      </c>
      <c r="O35" s="31">
        <v>216.69135650000001</v>
      </c>
      <c r="P35" s="31">
        <v>214.76532549999999</v>
      </c>
      <c r="Q35" s="31">
        <v>213.93211840000001</v>
      </c>
      <c r="R35" s="31">
        <v>215.32236399999999</v>
      </c>
    </row>
    <row r="36" spans="1:18" x14ac:dyDescent="0.25">
      <c r="A36" s="36" t="s">
        <v>122</v>
      </c>
      <c r="B36" s="37"/>
      <c r="C36" s="37"/>
      <c r="D36" s="37"/>
      <c r="E36" s="37"/>
      <c r="F36" s="37"/>
      <c r="G36" s="37"/>
      <c r="H36" s="37"/>
      <c r="I36" s="37"/>
      <c r="J36" s="37"/>
      <c r="K36" s="37"/>
      <c r="L36" s="37"/>
      <c r="M36" s="37"/>
      <c r="N36" s="37"/>
      <c r="O36" s="37"/>
      <c r="P36" s="37"/>
      <c r="Q36" s="37"/>
      <c r="R36" s="37"/>
    </row>
    <row r="37" spans="1:18" x14ac:dyDescent="0.25">
      <c r="A37" s="8" t="s">
        <v>59</v>
      </c>
      <c r="B37" s="32" t="s">
        <v>46</v>
      </c>
      <c r="C37" s="32" t="s">
        <v>46</v>
      </c>
      <c r="D37" s="32" t="s">
        <v>46</v>
      </c>
      <c r="E37" s="32" t="s">
        <v>46</v>
      </c>
      <c r="F37" s="32" t="s">
        <v>46</v>
      </c>
      <c r="G37" s="32" t="s">
        <v>46</v>
      </c>
      <c r="H37" s="32" t="s">
        <v>46</v>
      </c>
      <c r="I37" s="32" t="s">
        <v>46</v>
      </c>
      <c r="J37" s="32" t="s">
        <v>46</v>
      </c>
      <c r="K37" s="32" t="s">
        <v>46</v>
      </c>
      <c r="L37" s="32" t="s">
        <v>106</v>
      </c>
      <c r="M37" s="30">
        <v>177.50802329999999</v>
      </c>
      <c r="N37" s="31">
        <v>182.09700459999999</v>
      </c>
      <c r="O37" s="31">
        <v>183.40100509999999</v>
      </c>
      <c r="P37" s="31">
        <v>186.67654390000001</v>
      </c>
      <c r="Q37" s="30">
        <v>179.62820930000001</v>
      </c>
      <c r="R37" s="31">
        <v>187.54579939999999</v>
      </c>
    </row>
    <row r="38" spans="1:18" x14ac:dyDescent="0.25">
      <c r="A38" s="8" t="s">
        <v>123</v>
      </c>
      <c r="B38" s="32" t="s">
        <v>46</v>
      </c>
      <c r="C38" s="32" t="s">
        <v>46</v>
      </c>
      <c r="D38" s="32" t="s">
        <v>46</v>
      </c>
      <c r="E38" s="32" t="s">
        <v>46</v>
      </c>
      <c r="F38" s="32" t="s">
        <v>46</v>
      </c>
      <c r="G38" s="32" t="s">
        <v>46</v>
      </c>
      <c r="H38" s="32" t="s">
        <v>46</v>
      </c>
      <c r="I38" s="32" t="s">
        <v>46</v>
      </c>
      <c r="J38" s="32" t="s">
        <v>46</v>
      </c>
      <c r="K38" s="32" t="s">
        <v>46</v>
      </c>
      <c r="L38" s="32" t="s">
        <v>106</v>
      </c>
      <c r="M38" s="30">
        <v>219.1258942</v>
      </c>
      <c r="N38" s="31">
        <v>223.60900319999999</v>
      </c>
      <c r="O38" s="31">
        <v>225.027793</v>
      </c>
      <c r="P38" s="31">
        <v>224.92139159999999</v>
      </c>
      <c r="Q38" s="30">
        <v>219.90468859999999</v>
      </c>
      <c r="R38" s="31">
        <v>223.2436763</v>
      </c>
    </row>
    <row r="39" spans="1:18" x14ac:dyDescent="0.25">
      <c r="A39" s="36" t="s">
        <v>124</v>
      </c>
      <c r="B39" s="37"/>
      <c r="C39" s="37"/>
      <c r="D39" s="37"/>
      <c r="E39" s="37"/>
      <c r="F39" s="37"/>
      <c r="G39" s="37"/>
      <c r="H39" s="37"/>
      <c r="I39" s="37"/>
      <c r="J39" s="37"/>
      <c r="K39" s="37"/>
      <c r="L39" s="37"/>
      <c r="M39" s="37"/>
      <c r="N39" s="37"/>
      <c r="O39" s="37"/>
      <c r="P39" s="37"/>
      <c r="Q39" s="37"/>
      <c r="R39" s="37"/>
    </row>
    <row r="40" spans="1:18" x14ac:dyDescent="0.25">
      <c r="A40" s="8" t="s">
        <v>60</v>
      </c>
      <c r="B40" s="32" t="s">
        <v>46</v>
      </c>
      <c r="C40" s="32" t="s">
        <v>46</v>
      </c>
      <c r="D40" s="32" t="s">
        <v>46</v>
      </c>
      <c r="E40" s="32" t="s">
        <v>46</v>
      </c>
      <c r="F40" s="32" t="s">
        <v>46</v>
      </c>
      <c r="G40" s="32" t="s">
        <v>46</v>
      </c>
      <c r="H40" s="32" t="s">
        <v>46</v>
      </c>
      <c r="I40" s="32" t="s">
        <v>46</v>
      </c>
      <c r="J40" s="32" t="s">
        <v>46</v>
      </c>
      <c r="K40" s="32" t="s">
        <v>46</v>
      </c>
      <c r="L40" s="32" t="s">
        <v>106</v>
      </c>
      <c r="M40" s="31">
        <v>186.80161989999999</v>
      </c>
      <c r="N40" s="31">
        <v>192.5674884</v>
      </c>
      <c r="O40" s="31">
        <v>191.4646688</v>
      </c>
      <c r="P40" s="30">
        <v>193.33431490000001</v>
      </c>
      <c r="Q40" s="31">
        <v>190.6343115</v>
      </c>
      <c r="R40" s="31">
        <v>188.39112180000001</v>
      </c>
    </row>
    <row r="41" spans="1:18" x14ac:dyDescent="0.25">
      <c r="A41" s="11" t="s">
        <v>125</v>
      </c>
      <c r="B41" s="33" t="s">
        <v>46</v>
      </c>
      <c r="C41" s="33" t="s">
        <v>46</v>
      </c>
      <c r="D41" s="33" t="s">
        <v>46</v>
      </c>
      <c r="E41" s="33" t="s">
        <v>46</v>
      </c>
      <c r="F41" s="33" t="s">
        <v>46</v>
      </c>
      <c r="G41" s="33" t="s">
        <v>46</v>
      </c>
      <c r="H41" s="33" t="s">
        <v>46</v>
      </c>
      <c r="I41" s="33" t="s">
        <v>46</v>
      </c>
      <c r="J41" s="33" t="s">
        <v>46</v>
      </c>
      <c r="K41" s="33" t="s">
        <v>46</v>
      </c>
      <c r="L41" s="33" t="s">
        <v>106</v>
      </c>
      <c r="M41" s="34">
        <v>218.0043604</v>
      </c>
      <c r="N41" s="35">
        <v>222.84745889999999</v>
      </c>
      <c r="O41" s="35">
        <v>224.5656865</v>
      </c>
      <c r="P41" s="35">
        <v>223.19349389999999</v>
      </c>
      <c r="Q41" s="34">
        <v>218.48082339999999</v>
      </c>
      <c r="R41" s="35">
        <v>222.42477360000001</v>
      </c>
    </row>
    <row r="42" spans="1:18" x14ac:dyDescent="0.25">
      <c r="A42" s="14" t="s">
        <v>47</v>
      </c>
    </row>
    <row r="43" spans="1:18" x14ac:dyDescent="0.25">
      <c r="A43" s="15" t="s">
        <v>127</v>
      </c>
    </row>
    <row r="44" spans="1:18" x14ac:dyDescent="0.25">
      <c r="A44" s="15" t="s">
        <v>128</v>
      </c>
    </row>
    <row r="45" spans="1:18" x14ac:dyDescent="0.25">
      <c r="A45" s="15" t="s">
        <v>48</v>
      </c>
    </row>
    <row r="46" spans="1:18" x14ac:dyDescent="0.25">
      <c r="A46" s="15" t="s">
        <v>49</v>
      </c>
    </row>
    <row r="47" spans="1:18" x14ac:dyDescent="0.25">
      <c r="A47" s="15" t="s">
        <v>129</v>
      </c>
    </row>
    <row r="48" spans="1:18" x14ac:dyDescent="0.25">
      <c r="A48" s="15" t="s">
        <v>130</v>
      </c>
    </row>
  </sheetData>
  <mergeCells count="9">
    <mergeCell ref="A7:R7"/>
    <mergeCell ref="A39:R39"/>
    <mergeCell ref="A19:R19"/>
    <mergeCell ref="A12:R12"/>
    <mergeCell ref="A36:R36"/>
    <mergeCell ref="A15:R15"/>
    <mergeCell ref="A31:R31"/>
    <mergeCell ref="A22:R22"/>
    <mergeCell ref="A26:R2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54"/>
  <sheetViews>
    <sheetView workbookViewId="0"/>
  </sheetViews>
  <sheetFormatPr defaultRowHeight="15" x14ac:dyDescent="0.25"/>
  <cols>
    <col min="1" max="1" width="35" customWidth="1"/>
  </cols>
  <sheetData>
    <row r="1" spans="1:18" ht="22.5" x14ac:dyDescent="0.3">
      <c r="A1" s="2" t="s">
        <v>22</v>
      </c>
    </row>
    <row r="2" spans="1:18" x14ac:dyDescent="0.25">
      <c r="A2" s="3" t="s">
        <v>23</v>
      </c>
    </row>
    <row r="4" spans="1:18" x14ac:dyDescent="0.25">
      <c r="A4" s="3" t="s">
        <v>19</v>
      </c>
    </row>
    <row r="5" spans="1:18" x14ac:dyDescent="0.25">
      <c r="A5" s="4" t="s">
        <v>93</v>
      </c>
      <c r="B5" s="20">
        <v>1971</v>
      </c>
      <c r="C5" s="20">
        <v>1975</v>
      </c>
      <c r="D5" s="20">
        <v>1980</v>
      </c>
      <c r="E5" s="20">
        <v>1984</v>
      </c>
      <c r="F5" s="20">
        <v>1988</v>
      </c>
      <c r="G5" s="20">
        <v>1990</v>
      </c>
      <c r="H5" s="20">
        <v>1992</v>
      </c>
      <c r="I5" s="20">
        <v>1994</v>
      </c>
      <c r="J5" s="20">
        <v>1996</v>
      </c>
      <c r="K5" s="20">
        <v>1999</v>
      </c>
      <c r="L5" s="28">
        <v>2004</v>
      </c>
      <c r="M5" s="29">
        <v>2004</v>
      </c>
      <c r="N5" s="20">
        <v>2008</v>
      </c>
      <c r="O5" s="20">
        <v>2012</v>
      </c>
      <c r="P5" s="20">
        <v>2020</v>
      </c>
      <c r="Q5" s="20">
        <v>2023</v>
      </c>
      <c r="R5" s="20">
        <v>2025</v>
      </c>
    </row>
    <row r="6" spans="1:18" x14ac:dyDescent="0.25">
      <c r="A6" s="8" t="s">
        <v>142</v>
      </c>
      <c r="B6" s="31">
        <v>255.186724</v>
      </c>
      <c r="C6" s="31">
        <v>255.9369073</v>
      </c>
      <c r="D6" s="31">
        <v>258.47021669999998</v>
      </c>
      <c r="E6" s="31">
        <v>257.11747409999998</v>
      </c>
      <c r="F6" s="31">
        <v>257.47001949999998</v>
      </c>
      <c r="G6" s="31">
        <v>256.77435129999998</v>
      </c>
      <c r="H6" s="30">
        <v>259.79489210000003</v>
      </c>
      <c r="I6" s="31">
        <v>257.87667809999999</v>
      </c>
      <c r="J6" s="31">
        <v>257.92357550000003</v>
      </c>
      <c r="K6" s="30">
        <v>259.42073019999998</v>
      </c>
      <c r="L6" s="31">
        <v>258.68860169999999</v>
      </c>
      <c r="M6" s="31">
        <v>256.72750079999997</v>
      </c>
      <c r="N6" s="30">
        <v>259.6663226</v>
      </c>
      <c r="O6" s="30">
        <v>262.8017916</v>
      </c>
      <c r="P6" s="30">
        <v>260.07399579999998</v>
      </c>
      <c r="Q6" s="31">
        <v>255.71329130000001</v>
      </c>
      <c r="R6" s="31">
        <v>256.09920799999998</v>
      </c>
    </row>
    <row r="7" spans="1:18" x14ac:dyDescent="0.25">
      <c r="A7" s="36" t="s">
        <v>94</v>
      </c>
      <c r="B7" s="37"/>
      <c r="C7" s="37"/>
      <c r="D7" s="37"/>
      <c r="E7" s="37"/>
      <c r="F7" s="37"/>
      <c r="G7" s="37"/>
      <c r="H7" s="37"/>
      <c r="I7" s="37"/>
      <c r="J7" s="37"/>
      <c r="K7" s="37"/>
      <c r="L7" s="37"/>
      <c r="M7" s="37"/>
      <c r="N7" s="37"/>
      <c r="O7" s="37"/>
      <c r="P7" s="37"/>
      <c r="Q7" s="37"/>
      <c r="R7" s="37"/>
    </row>
    <row r="8" spans="1:18" x14ac:dyDescent="0.25">
      <c r="A8" s="8" t="s">
        <v>95</v>
      </c>
      <c r="B8" s="31">
        <v>260.90063629999997</v>
      </c>
      <c r="C8" s="31">
        <v>262.07689979999998</v>
      </c>
      <c r="D8" s="31">
        <v>264.36736480000002</v>
      </c>
      <c r="E8" s="31">
        <v>262.51791179999998</v>
      </c>
      <c r="F8" s="31">
        <v>261.33895710000002</v>
      </c>
      <c r="G8" s="31">
        <v>262.25822670000002</v>
      </c>
      <c r="H8" s="31">
        <v>266.35381619999998</v>
      </c>
      <c r="I8" s="31">
        <v>265.08416469999997</v>
      </c>
      <c r="J8" s="31">
        <v>265.90354500000001</v>
      </c>
      <c r="K8" s="31">
        <v>266.71582819999998</v>
      </c>
      <c r="L8" s="31">
        <v>265.9651854</v>
      </c>
      <c r="M8" s="31">
        <v>264.55878610000002</v>
      </c>
      <c r="N8" s="30">
        <v>268.18638900000002</v>
      </c>
      <c r="O8" s="30">
        <v>269.7329125</v>
      </c>
      <c r="P8" s="30">
        <v>268.54167999999999</v>
      </c>
      <c r="Q8" s="31">
        <v>264.31551860000002</v>
      </c>
      <c r="R8" s="31">
        <v>263.18386989999999</v>
      </c>
    </row>
    <row r="9" spans="1:18" x14ac:dyDescent="0.25">
      <c r="A9" s="8" t="s">
        <v>96</v>
      </c>
      <c r="B9" s="30">
        <v>222.3683168</v>
      </c>
      <c r="C9" s="30">
        <v>225.74884800000001</v>
      </c>
      <c r="D9" s="30">
        <v>232.77387899999999</v>
      </c>
      <c r="E9" s="30">
        <v>236.24672229999999</v>
      </c>
      <c r="F9" s="31">
        <v>242.89827199999999</v>
      </c>
      <c r="G9" s="31">
        <v>241.46922670000001</v>
      </c>
      <c r="H9" s="31">
        <v>237.5749739</v>
      </c>
      <c r="I9" s="30">
        <v>234.30750169999999</v>
      </c>
      <c r="J9" s="30">
        <v>234.0192242</v>
      </c>
      <c r="K9" s="31">
        <v>238.16731730000001</v>
      </c>
      <c r="L9" s="31">
        <v>244.3848145</v>
      </c>
      <c r="M9" s="31">
        <v>239.32097350000001</v>
      </c>
      <c r="N9" s="31">
        <v>246.97380899999999</v>
      </c>
      <c r="O9" s="31">
        <v>246.73806089999999</v>
      </c>
      <c r="P9" s="31">
        <v>244.17745389999999</v>
      </c>
      <c r="Q9" s="31">
        <v>236.76386980000001</v>
      </c>
      <c r="R9" s="31">
        <v>242.24517</v>
      </c>
    </row>
    <row r="10" spans="1:18" x14ac:dyDescent="0.25">
      <c r="A10" s="8" t="s">
        <v>97</v>
      </c>
      <c r="B10" s="32" t="s">
        <v>46</v>
      </c>
      <c r="C10" s="30">
        <v>232.49703959999999</v>
      </c>
      <c r="D10" s="30">
        <v>237.15267549999999</v>
      </c>
      <c r="E10" s="31">
        <v>239.61665170000001</v>
      </c>
      <c r="F10" s="31">
        <v>240.11283660000001</v>
      </c>
      <c r="G10" s="30">
        <v>237.76845900000001</v>
      </c>
      <c r="H10" s="31">
        <v>239.15701060000001</v>
      </c>
      <c r="I10" s="30">
        <v>235.13743590000001</v>
      </c>
      <c r="J10" s="31">
        <v>238.32339820000001</v>
      </c>
      <c r="K10" s="31">
        <v>243.82702509999999</v>
      </c>
      <c r="L10" s="31">
        <v>242.4509583</v>
      </c>
      <c r="M10" s="31">
        <v>241.0144396</v>
      </c>
      <c r="N10" s="31">
        <v>242.3636434</v>
      </c>
      <c r="O10" s="30">
        <v>249.22063779999999</v>
      </c>
      <c r="P10" s="30">
        <v>250.00442649999999</v>
      </c>
      <c r="Q10" s="31">
        <v>247.14764539999999</v>
      </c>
      <c r="R10" s="31">
        <v>244.37606400000001</v>
      </c>
    </row>
    <row r="11" spans="1:18" x14ac:dyDescent="0.25">
      <c r="A11" s="8" t="s">
        <v>74</v>
      </c>
      <c r="B11" s="32" t="s">
        <v>46</v>
      </c>
      <c r="C11" s="30">
        <v>255.56441620000001</v>
      </c>
      <c r="D11" s="31">
        <v>253.69452580000001</v>
      </c>
      <c r="E11" s="31">
        <v>261.12800950000002</v>
      </c>
      <c r="F11" s="31">
        <v>269.33983089999998</v>
      </c>
      <c r="G11" s="30">
        <v>252.6915228</v>
      </c>
      <c r="H11" s="31">
        <v>268.4756198</v>
      </c>
      <c r="I11" s="30">
        <v>257.38327120000002</v>
      </c>
      <c r="J11" s="30">
        <v>252.8354803</v>
      </c>
      <c r="K11" s="31">
        <v>257.89275190000001</v>
      </c>
      <c r="L11" s="31">
        <v>264.72883030000003</v>
      </c>
      <c r="M11" s="31">
        <v>263.68753729999997</v>
      </c>
      <c r="N11" s="31">
        <v>269.99990309999998</v>
      </c>
      <c r="O11" s="31">
        <v>279.88904029999998</v>
      </c>
      <c r="P11" s="31">
        <v>273.11359010000001</v>
      </c>
      <c r="Q11" s="31">
        <v>267.01038640000002</v>
      </c>
      <c r="R11" s="31">
        <v>269.7248027</v>
      </c>
    </row>
    <row r="12" spans="1:18" x14ac:dyDescent="0.25">
      <c r="A12" s="36" t="s">
        <v>98</v>
      </c>
      <c r="B12" s="37"/>
      <c r="C12" s="37"/>
      <c r="D12" s="37"/>
      <c r="E12" s="37"/>
      <c r="F12" s="37"/>
      <c r="G12" s="37"/>
      <c r="H12" s="37"/>
      <c r="I12" s="37"/>
      <c r="J12" s="37"/>
      <c r="K12" s="37"/>
      <c r="L12" s="37"/>
      <c r="M12" s="37"/>
      <c r="N12" s="37"/>
      <c r="O12" s="37"/>
      <c r="P12" s="37"/>
      <c r="Q12" s="37"/>
      <c r="R12" s="37"/>
    </row>
    <row r="13" spans="1:18" x14ac:dyDescent="0.25">
      <c r="A13" s="8" t="s">
        <v>99</v>
      </c>
      <c r="B13" s="31">
        <v>249.55199210000001</v>
      </c>
      <c r="C13" s="30">
        <v>249.57068050000001</v>
      </c>
      <c r="D13" s="31">
        <v>254.2604834</v>
      </c>
      <c r="E13" s="31">
        <v>252.67585270000001</v>
      </c>
      <c r="F13" s="31">
        <v>251.84686790000001</v>
      </c>
      <c r="G13" s="31">
        <v>250.55005270000001</v>
      </c>
      <c r="H13" s="31">
        <v>254.133397</v>
      </c>
      <c r="I13" s="31">
        <v>250.5671542</v>
      </c>
      <c r="J13" s="31">
        <v>251.14474809999999</v>
      </c>
      <c r="K13" s="31">
        <v>253.5097145</v>
      </c>
      <c r="L13" s="31">
        <v>253.63067480000001</v>
      </c>
      <c r="M13" s="31">
        <v>251.8744954</v>
      </c>
      <c r="N13" s="31">
        <v>255.7173895</v>
      </c>
      <c r="O13" s="30">
        <v>258.97268839999998</v>
      </c>
      <c r="P13" s="31">
        <v>255.36535470000001</v>
      </c>
      <c r="Q13" s="31">
        <v>251.0724945</v>
      </c>
      <c r="R13" s="31">
        <v>253.411833</v>
      </c>
    </row>
    <row r="14" spans="1:18" x14ac:dyDescent="0.25">
      <c r="A14" s="8" t="s">
        <v>100</v>
      </c>
      <c r="B14" s="31">
        <v>260.82133069999998</v>
      </c>
      <c r="C14" s="30">
        <v>262.28819670000001</v>
      </c>
      <c r="D14" s="30">
        <v>262.5801242</v>
      </c>
      <c r="E14" s="31">
        <v>261.76592929999998</v>
      </c>
      <c r="F14" s="30">
        <v>262.98597940000002</v>
      </c>
      <c r="G14" s="30">
        <v>263.05820299999999</v>
      </c>
      <c r="H14" s="30">
        <v>265.28780389999997</v>
      </c>
      <c r="I14" s="30">
        <v>265.66621709999998</v>
      </c>
      <c r="J14" s="30">
        <v>264.34405829999997</v>
      </c>
      <c r="K14" s="30">
        <v>265.15223639999999</v>
      </c>
      <c r="L14" s="30">
        <v>264.10601550000001</v>
      </c>
      <c r="M14" s="31">
        <v>261.7613801</v>
      </c>
      <c r="N14" s="30">
        <v>263.85281329999998</v>
      </c>
      <c r="O14" s="30">
        <v>266.79183110000002</v>
      </c>
      <c r="P14" s="30">
        <v>265.01855640000002</v>
      </c>
      <c r="Q14" s="31">
        <v>260.5486176</v>
      </c>
      <c r="R14" s="31">
        <v>258.9327811</v>
      </c>
    </row>
    <row r="15" spans="1:18" x14ac:dyDescent="0.25">
      <c r="A15" s="36" t="s">
        <v>101</v>
      </c>
      <c r="B15" s="37"/>
      <c r="C15" s="37"/>
      <c r="D15" s="37"/>
      <c r="E15" s="37"/>
      <c r="F15" s="37"/>
      <c r="G15" s="37"/>
      <c r="H15" s="37"/>
      <c r="I15" s="37"/>
      <c r="J15" s="37"/>
      <c r="K15" s="37"/>
      <c r="L15" s="37"/>
      <c r="M15" s="37"/>
      <c r="N15" s="37"/>
      <c r="O15" s="37"/>
      <c r="P15" s="37"/>
      <c r="Q15" s="37"/>
      <c r="R15" s="37"/>
    </row>
    <row r="16" spans="1:18" x14ac:dyDescent="0.25">
      <c r="A16" s="8" t="s">
        <v>102</v>
      </c>
      <c r="B16" s="32" t="s">
        <v>46</v>
      </c>
      <c r="C16" s="32" t="s">
        <v>46</v>
      </c>
      <c r="D16" s="32" t="s">
        <v>46</v>
      </c>
      <c r="E16" s="32" t="s">
        <v>46</v>
      </c>
      <c r="F16" s="32" t="s">
        <v>46</v>
      </c>
      <c r="G16" s="32" t="s">
        <v>46</v>
      </c>
      <c r="H16" s="32" t="s">
        <v>46</v>
      </c>
      <c r="I16" s="32" t="s">
        <v>46</v>
      </c>
      <c r="J16" s="32" t="s">
        <v>46</v>
      </c>
      <c r="K16" s="32" t="s">
        <v>46</v>
      </c>
      <c r="L16" s="31">
        <v>245.197462</v>
      </c>
      <c r="M16" s="31">
        <v>240.83307139999999</v>
      </c>
      <c r="N16" s="31">
        <v>243.63306829999999</v>
      </c>
      <c r="O16" s="30">
        <v>247.36925500000001</v>
      </c>
      <c r="P16" s="30">
        <v>247.00766049999999</v>
      </c>
      <c r="Q16" s="31">
        <v>243.0252266</v>
      </c>
      <c r="R16" s="31">
        <v>243.12801490000001</v>
      </c>
    </row>
    <row r="17" spans="1:18" x14ac:dyDescent="0.25">
      <c r="A17" s="8" t="s">
        <v>103</v>
      </c>
      <c r="B17" s="32" t="s">
        <v>46</v>
      </c>
      <c r="C17" s="32" t="s">
        <v>46</v>
      </c>
      <c r="D17" s="32" t="s">
        <v>46</v>
      </c>
      <c r="E17" s="32" t="s">
        <v>46</v>
      </c>
      <c r="F17" s="32" t="s">
        <v>46</v>
      </c>
      <c r="G17" s="32" t="s">
        <v>46</v>
      </c>
      <c r="H17" s="32" t="s">
        <v>46</v>
      </c>
      <c r="I17" s="32" t="s">
        <v>46</v>
      </c>
      <c r="J17" s="32" t="s">
        <v>46</v>
      </c>
      <c r="K17" s="32" t="s">
        <v>46</v>
      </c>
      <c r="L17" s="31">
        <v>265.77923870000001</v>
      </c>
      <c r="M17" s="31">
        <v>264.1469085</v>
      </c>
      <c r="N17" s="31">
        <v>268.02344260000001</v>
      </c>
      <c r="O17" s="30">
        <v>273.67614759999998</v>
      </c>
      <c r="P17" s="30">
        <v>272.5110651</v>
      </c>
      <c r="Q17" s="31">
        <v>267.80608009999997</v>
      </c>
      <c r="R17" s="31">
        <v>266.6260777</v>
      </c>
    </row>
    <row r="18" spans="1:18" x14ac:dyDescent="0.25">
      <c r="A18" s="8" t="s">
        <v>104</v>
      </c>
      <c r="B18" s="32" t="s">
        <v>46</v>
      </c>
      <c r="C18" s="32" t="s">
        <v>46</v>
      </c>
      <c r="D18" s="32" t="s">
        <v>46</v>
      </c>
      <c r="E18" s="32" t="s">
        <v>46</v>
      </c>
      <c r="F18" s="32" t="s">
        <v>46</v>
      </c>
      <c r="G18" s="32" t="s">
        <v>46</v>
      </c>
      <c r="H18" s="32" t="s">
        <v>46</v>
      </c>
      <c r="I18" s="32" t="s">
        <v>46</v>
      </c>
      <c r="J18" s="32" t="s">
        <v>46</v>
      </c>
      <c r="K18" s="32" t="s">
        <v>46</v>
      </c>
      <c r="L18" s="31">
        <v>272.8332934</v>
      </c>
      <c r="M18" s="31">
        <v>274.20241420000002</v>
      </c>
      <c r="N18" s="31">
        <v>270.77788420000002</v>
      </c>
      <c r="O18" s="31">
        <v>282.42518109999997</v>
      </c>
      <c r="P18" s="31">
        <v>263.96537410000002</v>
      </c>
      <c r="Q18" s="31">
        <v>265.95565290000002</v>
      </c>
      <c r="R18" s="31">
        <v>274.10680939999997</v>
      </c>
    </row>
    <row r="19" spans="1:18" x14ac:dyDescent="0.25">
      <c r="A19" s="36" t="s">
        <v>131</v>
      </c>
      <c r="B19" s="37"/>
      <c r="C19" s="37"/>
      <c r="D19" s="37"/>
      <c r="E19" s="37"/>
      <c r="F19" s="37"/>
      <c r="G19" s="37"/>
      <c r="H19" s="37"/>
      <c r="I19" s="37"/>
      <c r="J19" s="37"/>
      <c r="K19" s="37"/>
      <c r="L19" s="37"/>
      <c r="M19" s="37"/>
      <c r="N19" s="37"/>
      <c r="O19" s="37"/>
      <c r="P19" s="37"/>
      <c r="Q19" s="37"/>
      <c r="R19" s="37"/>
    </row>
    <row r="20" spans="1:18" x14ac:dyDescent="0.25">
      <c r="A20" s="8" t="s">
        <v>132</v>
      </c>
      <c r="B20" s="32" t="s">
        <v>46</v>
      </c>
      <c r="C20" s="32" t="s">
        <v>46</v>
      </c>
      <c r="D20" s="32" t="s">
        <v>46</v>
      </c>
      <c r="E20" s="32" t="s">
        <v>46</v>
      </c>
      <c r="F20" s="32" t="s">
        <v>46</v>
      </c>
      <c r="G20" s="32" t="s">
        <v>46</v>
      </c>
      <c r="H20" s="32" t="s">
        <v>46</v>
      </c>
      <c r="I20" s="32" t="s">
        <v>46</v>
      </c>
      <c r="J20" s="32" t="s">
        <v>106</v>
      </c>
      <c r="K20" s="32" t="s">
        <v>46</v>
      </c>
      <c r="L20" s="32" t="s">
        <v>46</v>
      </c>
      <c r="M20" s="31">
        <v>238.04105620000001</v>
      </c>
      <c r="N20" s="31">
        <v>239.34642249999999</v>
      </c>
      <c r="O20" s="31">
        <v>247.53422019999999</v>
      </c>
      <c r="P20" s="30">
        <v>248.74379619999999</v>
      </c>
      <c r="Q20" s="31">
        <v>242.91696809999999</v>
      </c>
      <c r="R20" s="31">
        <v>240.7765153</v>
      </c>
    </row>
    <row r="21" spans="1:18" x14ac:dyDescent="0.25">
      <c r="A21" s="8" t="s">
        <v>133</v>
      </c>
      <c r="B21" s="32" t="s">
        <v>46</v>
      </c>
      <c r="C21" s="32" t="s">
        <v>46</v>
      </c>
      <c r="D21" s="32" t="s">
        <v>46</v>
      </c>
      <c r="E21" s="32" t="s">
        <v>46</v>
      </c>
      <c r="F21" s="32" t="s">
        <v>46</v>
      </c>
      <c r="G21" s="32" t="s">
        <v>46</v>
      </c>
      <c r="H21" s="32" t="s">
        <v>46</v>
      </c>
      <c r="I21" s="32" t="s">
        <v>46</v>
      </c>
      <c r="J21" s="32" t="s">
        <v>106</v>
      </c>
      <c r="K21" s="32" t="s">
        <v>46</v>
      </c>
      <c r="L21" s="32" t="s">
        <v>46</v>
      </c>
      <c r="M21" s="30">
        <v>249.4379332</v>
      </c>
      <c r="N21" s="30">
        <v>250.8360246</v>
      </c>
      <c r="O21" s="31">
        <v>247.70511780000001</v>
      </c>
      <c r="P21" s="31">
        <v>245.93068160000001</v>
      </c>
      <c r="Q21" s="31">
        <v>242.37491320000001</v>
      </c>
      <c r="R21" s="31">
        <v>243.33161670000001</v>
      </c>
    </row>
    <row r="22" spans="1:18" x14ac:dyDescent="0.25">
      <c r="A22" s="8" t="s">
        <v>134</v>
      </c>
      <c r="B22" s="32" t="s">
        <v>46</v>
      </c>
      <c r="C22" s="32" t="s">
        <v>46</v>
      </c>
      <c r="D22" s="32" t="s">
        <v>46</v>
      </c>
      <c r="E22" s="32" t="s">
        <v>46</v>
      </c>
      <c r="F22" s="32" t="s">
        <v>46</v>
      </c>
      <c r="G22" s="32" t="s">
        <v>46</v>
      </c>
      <c r="H22" s="32" t="s">
        <v>46</v>
      </c>
      <c r="I22" s="32" t="s">
        <v>46</v>
      </c>
      <c r="J22" s="32" t="s">
        <v>106</v>
      </c>
      <c r="K22" s="32" t="s">
        <v>46</v>
      </c>
      <c r="L22" s="32" t="s">
        <v>46</v>
      </c>
      <c r="M22" s="30">
        <v>260.5553438</v>
      </c>
      <c r="N22" s="30">
        <v>265.03717339999997</v>
      </c>
      <c r="O22" s="30">
        <v>264.34598010000002</v>
      </c>
      <c r="P22" s="30">
        <v>259.90559610000003</v>
      </c>
      <c r="Q22" s="31">
        <v>256.48330600000003</v>
      </c>
      <c r="R22" s="31">
        <v>254.07907760000001</v>
      </c>
    </row>
    <row r="23" spans="1:18" x14ac:dyDescent="0.25">
      <c r="A23" s="8" t="s">
        <v>135</v>
      </c>
      <c r="B23" s="32" t="s">
        <v>46</v>
      </c>
      <c r="C23" s="32" t="s">
        <v>46</v>
      </c>
      <c r="D23" s="32" t="s">
        <v>46</v>
      </c>
      <c r="E23" s="32" t="s">
        <v>46</v>
      </c>
      <c r="F23" s="32" t="s">
        <v>46</v>
      </c>
      <c r="G23" s="32" t="s">
        <v>46</v>
      </c>
      <c r="H23" s="32" t="s">
        <v>46</v>
      </c>
      <c r="I23" s="32" t="s">
        <v>46</v>
      </c>
      <c r="J23" s="32" t="s">
        <v>106</v>
      </c>
      <c r="K23" s="32" t="s">
        <v>46</v>
      </c>
      <c r="L23" s="32" t="s">
        <v>46</v>
      </c>
      <c r="M23" s="31">
        <v>266.49217499999997</v>
      </c>
      <c r="N23" s="31">
        <v>270.01022440000003</v>
      </c>
      <c r="O23" s="30">
        <v>273.38918740000003</v>
      </c>
      <c r="P23" s="30">
        <v>272.19269220000001</v>
      </c>
      <c r="Q23" s="31">
        <v>267.9984584</v>
      </c>
      <c r="R23" s="31">
        <v>268.61530720000002</v>
      </c>
    </row>
    <row r="24" spans="1:18" x14ac:dyDescent="0.25">
      <c r="A24" s="8" t="s">
        <v>136</v>
      </c>
      <c r="B24" s="32" t="s">
        <v>46</v>
      </c>
      <c r="C24" s="32" t="s">
        <v>46</v>
      </c>
      <c r="D24" s="32" t="s">
        <v>46</v>
      </c>
      <c r="E24" s="32" t="s">
        <v>46</v>
      </c>
      <c r="F24" s="32" t="s">
        <v>46</v>
      </c>
      <c r="G24" s="32" t="s">
        <v>46</v>
      </c>
      <c r="H24" s="32" t="s">
        <v>46</v>
      </c>
      <c r="I24" s="32" t="s">
        <v>46</v>
      </c>
      <c r="J24" s="32" t="s">
        <v>106</v>
      </c>
      <c r="K24" s="32" t="s">
        <v>46</v>
      </c>
      <c r="L24" s="32" t="s">
        <v>46</v>
      </c>
      <c r="M24" s="31">
        <v>237.58568030000001</v>
      </c>
      <c r="N24" s="31">
        <v>241.04220269999999</v>
      </c>
      <c r="O24" s="31">
        <v>243.03214059999999</v>
      </c>
      <c r="P24" s="31">
        <v>241.34813869999999</v>
      </c>
      <c r="Q24" s="31">
        <v>238.85523409999999</v>
      </c>
      <c r="R24" s="31">
        <v>239.11700500000001</v>
      </c>
    </row>
    <row r="25" spans="1:18" x14ac:dyDescent="0.25">
      <c r="A25" s="36" t="s">
        <v>35</v>
      </c>
      <c r="B25" s="37"/>
      <c r="C25" s="37"/>
      <c r="D25" s="37"/>
      <c r="E25" s="37"/>
      <c r="F25" s="37"/>
      <c r="G25" s="37"/>
      <c r="H25" s="37"/>
      <c r="I25" s="37"/>
      <c r="J25" s="37"/>
      <c r="K25" s="37"/>
      <c r="L25" s="37"/>
      <c r="M25" s="37"/>
      <c r="N25" s="37"/>
      <c r="O25" s="37"/>
      <c r="P25" s="37"/>
      <c r="Q25" s="37"/>
      <c r="R25" s="37"/>
    </row>
    <row r="26" spans="1:18" x14ac:dyDescent="0.25">
      <c r="A26" s="8" t="s">
        <v>29</v>
      </c>
      <c r="B26" s="32" t="s">
        <v>46</v>
      </c>
      <c r="C26" s="32" t="s">
        <v>46</v>
      </c>
      <c r="D26" s="31">
        <v>256.89012300000002</v>
      </c>
      <c r="E26" s="31">
        <v>255.35502320000001</v>
      </c>
      <c r="F26" s="31">
        <v>256.14814569999999</v>
      </c>
      <c r="G26" s="31">
        <v>254.95012370000001</v>
      </c>
      <c r="H26" s="31">
        <v>257.20084209999999</v>
      </c>
      <c r="I26" s="31">
        <v>255.64394999999999</v>
      </c>
      <c r="J26" s="31">
        <v>255.95766130000001</v>
      </c>
      <c r="K26" s="31">
        <v>256.94449359999999</v>
      </c>
      <c r="L26" s="31">
        <v>257.16953569999998</v>
      </c>
      <c r="M26" s="31">
        <v>254.82804179999999</v>
      </c>
      <c r="N26" s="31">
        <v>257.980459</v>
      </c>
      <c r="O26" s="30">
        <v>261.30801430000002</v>
      </c>
      <c r="P26" s="30">
        <v>259.61609019999997</v>
      </c>
      <c r="Q26" s="31">
        <v>254.38080020000001</v>
      </c>
      <c r="R26" s="31">
        <v>255.04941220000001</v>
      </c>
    </row>
    <row r="27" spans="1:18" x14ac:dyDescent="0.25">
      <c r="A27" s="8" t="s">
        <v>105</v>
      </c>
      <c r="B27" s="32" t="s">
        <v>46</v>
      </c>
      <c r="C27" s="32" t="s">
        <v>46</v>
      </c>
      <c r="D27" s="31">
        <v>270.04671109999998</v>
      </c>
      <c r="E27" s="31">
        <v>269.8413041</v>
      </c>
      <c r="F27" s="30">
        <v>265.56785780000001</v>
      </c>
      <c r="G27" s="31">
        <v>272.56789739999999</v>
      </c>
      <c r="H27" s="31">
        <v>275.35763539999999</v>
      </c>
      <c r="I27" s="31">
        <v>273.30202400000002</v>
      </c>
      <c r="J27" s="31">
        <v>275.0159463</v>
      </c>
      <c r="K27" s="31">
        <v>279.2775504</v>
      </c>
      <c r="L27" s="31">
        <v>278.28661110000002</v>
      </c>
      <c r="M27" s="31">
        <v>276.45991029999999</v>
      </c>
      <c r="N27" s="31">
        <v>274.97786400000001</v>
      </c>
      <c r="O27" s="31">
        <v>277.01619199999999</v>
      </c>
      <c r="P27" s="31">
        <v>277.08684529999999</v>
      </c>
      <c r="Q27" s="31">
        <v>275.3371204</v>
      </c>
      <c r="R27" s="31">
        <v>276.00446720000002</v>
      </c>
    </row>
    <row r="28" spans="1:18" x14ac:dyDescent="0.25">
      <c r="A28" s="36" t="s">
        <v>107</v>
      </c>
      <c r="B28" s="37"/>
      <c r="C28" s="37"/>
      <c r="D28" s="37"/>
      <c r="E28" s="37"/>
      <c r="F28" s="37"/>
      <c r="G28" s="37"/>
      <c r="H28" s="37"/>
      <c r="I28" s="37"/>
      <c r="J28" s="37"/>
      <c r="K28" s="37"/>
      <c r="L28" s="37"/>
      <c r="M28" s="37"/>
      <c r="N28" s="37"/>
      <c r="O28" s="37"/>
      <c r="P28" s="37"/>
      <c r="Q28" s="37"/>
      <c r="R28" s="37"/>
    </row>
    <row r="29" spans="1:18" x14ac:dyDescent="0.25">
      <c r="A29" s="8" t="s">
        <v>137</v>
      </c>
      <c r="B29" s="30">
        <v>229.52593110000001</v>
      </c>
      <c r="C29" s="30">
        <v>232.3219804</v>
      </c>
      <c r="D29" s="30">
        <v>239.53161879999999</v>
      </c>
      <c r="E29" s="30">
        <v>239.10150490000001</v>
      </c>
      <c r="F29" s="30">
        <v>242.81441910000001</v>
      </c>
      <c r="G29" s="30">
        <v>242.6538376</v>
      </c>
      <c r="H29" s="30">
        <v>242.77662100000001</v>
      </c>
      <c r="I29" s="30">
        <v>243.59636370000001</v>
      </c>
      <c r="J29" s="31">
        <v>245.4862856</v>
      </c>
      <c r="K29" s="31">
        <v>246.8893683</v>
      </c>
      <c r="L29" s="31">
        <v>249.11831280000001</v>
      </c>
      <c r="M29" s="31">
        <v>246.47072689999999</v>
      </c>
      <c r="N29" s="31">
        <v>250.33724079999999</v>
      </c>
      <c r="O29" s="31">
        <v>250.99441659999999</v>
      </c>
      <c r="P29" s="31">
        <v>250.3016283</v>
      </c>
      <c r="Q29" s="31">
        <v>247.97490769999999</v>
      </c>
      <c r="R29" s="31">
        <v>249.0246181</v>
      </c>
    </row>
    <row r="30" spans="1:18" x14ac:dyDescent="0.25">
      <c r="A30" s="8" t="s">
        <v>138</v>
      </c>
      <c r="B30" s="30">
        <v>264.83620780000001</v>
      </c>
      <c r="C30" s="30">
        <v>264.77420610000001</v>
      </c>
      <c r="D30" s="30">
        <v>266.04931010000001</v>
      </c>
      <c r="E30" s="30">
        <v>266.72342090000001</v>
      </c>
      <c r="F30" s="30">
        <v>266.69416790000002</v>
      </c>
      <c r="G30" s="30">
        <v>265.76463840000002</v>
      </c>
      <c r="H30" s="30">
        <v>271.7877565</v>
      </c>
      <c r="I30" s="30">
        <v>268.98203439999997</v>
      </c>
      <c r="J30" s="30">
        <v>265.65087740000001</v>
      </c>
      <c r="K30" s="30">
        <v>267.01100600000001</v>
      </c>
      <c r="L30" s="31">
        <v>264.54752939999997</v>
      </c>
      <c r="M30" s="31">
        <v>262.99714599999999</v>
      </c>
      <c r="N30" s="30">
        <v>265.93684630000001</v>
      </c>
      <c r="O30" s="30">
        <v>270.41951949999998</v>
      </c>
      <c r="P30" s="30">
        <v>265.56027319999998</v>
      </c>
      <c r="Q30" s="31">
        <v>260.64817790000001</v>
      </c>
      <c r="R30" s="31">
        <v>260.81317039999999</v>
      </c>
    </row>
    <row r="31" spans="1:18" x14ac:dyDescent="0.25">
      <c r="A31" s="8" t="s">
        <v>139</v>
      </c>
      <c r="B31" s="31">
        <v>277.96419070000002</v>
      </c>
      <c r="C31" s="31">
        <v>277.78138250000001</v>
      </c>
      <c r="D31" s="31">
        <v>274.17718969999999</v>
      </c>
      <c r="E31" s="32" t="s">
        <v>106</v>
      </c>
      <c r="F31" s="32" t="s">
        <v>106</v>
      </c>
      <c r="G31" s="32" t="s">
        <v>106</v>
      </c>
      <c r="H31" s="32" t="s">
        <v>106</v>
      </c>
      <c r="I31" s="32" t="s">
        <v>106</v>
      </c>
      <c r="J31" s="32" t="s">
        <v>106</v>
      </c>
      <c r="K31" s="32" t="s">
        <v>106</v>
      </c>
      <c r="L31" s="32" t="s">
        <v>106</v>
      </c>
      <c r="M31" s="32" t="s">
        <v>106</v>
      </c>
      <c r="N31" s="32" t="s">
        <v>106</v>
      </c>
      <c r="O31" s="32" t="s">
        <v>106</v>
      </c>
      <c r="P31" s="32" t="s">
        <v>106</v>
      </c>
      <c r="Q31" s="32" t="s">
        <v>106</v>
      </c>
      <c r="R31" s="32" t="s">
        <v>106</v>
      </c>
    </row>
    <row r="32" spans="1:18" x14ac:dyDescent="0.25">
      <c r="A32" s="36" t="s">
        <v>112</v>
      </c>
      <c r="B32" s="37"/>
      <c r="C32" s="37"/>
      <c r="D32" s="37"/>
      <c r="E32" s="37"/>
      <c r="F32" s="37"/>
      <c r="G32" s="37"/>
      <c r="H32" s="37"/>
      <c r="I32" s="37"/>
      <c r="J32" s="37"/>
      <c r="K32" s="37"/>
      <c r="L32" s="37"/>
      <c r="M32" s="37"/>
      <c r="N32" s="37"/>
      <c r="O32" s="37"/>
      <c r="P32" s="37"/>
      <c r="Q32" s="37"/>
      <c r="R32" s="37"/>
    </row>
    <row r="33" spans="1:18" x14ac:dyDescent="0.25">
      <c r="A33" s="8" t="s">
        <v>113</v>
      </c>
      <c r="B33" s="32" t="s">
        <v>46</v>
      </c>
      <c r="C33" s="32" t="s">
        <v>46</v>
      </c>
      <c r="D33" s="32" t="s">
        <v>46</v>
      </c>
      <c r="E33" s="32" t="s">
        <v>46</v>
      </c>
      <c r="F33" s="32" t="s">
        <v>46</v>
      </c>
      <c r="G33" s="32" t="s">
        <v>46</v>
      </c>
      <c r="H33" s="32" t="s">
        <v>46</v>
      </c>
      <c r="I33" s="32" t="s">
        <v>46</v>
      </c>
      <c r="J33" s="32" t="s">
        <v>46</v>
      </c>
      <c r="K33" s="32" t="s">
        <v>46</v>
      </c>
      <c r="L33" s="32" t="s">
        <v>46</v>
      </c>
      <c r="M33" s="32" t="s">
        <v>46</v>
      </c>
      <c r="N33" s="31">
        <v>253.8082014</v>
      </c>
      <c r="O33" s="31">
        <v>260.43383299999999</v>
      </c>
      <c r="P33" s="31">
        <v>256.1219107</v>
      </c>
      <c r="Q33" s="31">
        <v>252.0487402</v>
      </c>
      <c r="R33" s="31">
        <v>253.54842210000001</v>
      </c>
    </row>
    <row r="34" spans="1:18" x14ac:dyDescent="0.25">
      <c r="A34" s="8" t="s">
        <v>114</v>
      </c>
      <c r="B34" s="32" t="s">
        <v>46</v>
      </c>
      <c r="C34" s="32" t="s">
        <v>46</v>
      </c>
      <c r="D34" s="32" t="s">
        <v>46</v>
      </c>
      <c r="E34" s="32" t="s">
        <v>46</v>
      </c>
      <c r="F34" s="32" t="s">
        <v>46</v>
      </c>
      <c r="G34" s="32" t="s">
        <v>46</v>
      </c>
      <c r="H34" s="32" t="s">
        <v>46</v>
      </c>
      <c r="I34" s="32" t="s">
        <v>46</v>
      </c>
      <c r="J34" s="32" t="s">
        <v>46</v>
      </c>
      <c r="K34" s="32" t="s">
        <v>46</v>
      </c>
      <c r="L34" s="32" t="s">
        <v>46</v>
      </c>
      <c r="M34" s="32" t="s">
        <v>46</v>
      </c>
      <c r="N34" s="30">
        <v>264.83384849999999</v>
      </c>
      <c r="O34" s="30">
        <v>267.63620320000001</v>
      </c>
      <c r="P34" s="30">
        <v>265.07309759999998</v>
      </c>
      <c r="Q34" s="31">
        <v>261.25713029999997</v>
      </c>
      <c r="R34" s="31">
        <v>259.35246059999997</v>
      </c>
    </row>
    <row r="35" spans="1:18" x14ac:dyDescent="0.25">
      <c r="A35" s="8" t="s">
        <v>115</v>
      </c>
      <c r="B35" s="32" t="s">
        <v>46</v>
      </c>
      <c r="C35" s="32" t="s">
        <v>46</v>
      </c>
      <c r="D35" s="32" t="s">
        <v>46</v>
      </c>
      <c r="E35" s="32" t="s">
        <v>46</v>
      </c>
      <c r="F35" s="32" t="s">
        <v>46</v>
      </c>
      <c r="G35" s="32" t="s">
        <v>46</v>
      </c>
      <c r="H35" s="32" t="s">
        <v>46</v>
      </c>
      <c r="I35" s="32" t="s">
        <v>46</v>
      </c>
      <c r="J35" s="32" t="s">
        <v>46</v>
      </c>
      <c r="K35" s="32" t="s">
        <v>46</v>
      </c>
      <c r="L35" s="32" t="s">
        <v>46</v>
      </c>
      <c r="M35" s="32" t="s">
        <v>46</v>
      </c>
      <c r="N35" s="30">
        <v>258.44605339999998</v>
      </c>
      <c r="O35" s="30">
        <v>256.08363689999999</v>
      </c>
      <c r="P35" s="31">
        <v>254.5834055</v>
      </c>
      <c r="Q35" s="31">
        <v>249.63702509999999</v>
      </c>
      <c r="R35" s="31">
        <v>246.54583700000001</v>
      </c>
    </row>
    <row r="36" spans="1:18" x14ac:dyDescent="0.25">
      <c r="A36" s="8" t="s">
        <v>116</v>
      </c>
      <c r="B36" s="32" t="s">
        <v>46</v>
      </c>
      <c r="C36" s="32" t="s">
        <v>46</v>
      </c>
      <c r="D36" s="32" t="s">
        <v>46</v>
      </c>
      <c r="E36" s="32" t="s">
        <v>46</v>
      </c>
      <c r="F36" s="32" t="s">
        <v>46</v>
      </c>
      <c r="G36" s="32" t="s">
        <v>46</v>
      </c>
      <c r="H36" s="32" t="s">
        <v>46</v>
      </c>
      <c r="I36" s="32" t="s">
        <v>46</v>
      </c>
      <c r="J36" s="32" t="s">
        <v>46</v>
      </c>
      <c r="K36" s="32" t="s">
        <v>46</v>
      </c>
      <c r="L36" s="32" t="s">
        <v>46</v>
      </c>
      <c r="M36" s="32" t="s">
        <v>46</v>
      </c>
      <c r="N36" s="31">
        <v>259.88513069999999</v>
      </c>
      <c r="O36" s="31">
        <v>261.22142459999998</v>
      </c>
      <c r="P36" s="31">
        <v>258.37363140000002</v>
      </c>
      <c r="Q36" s="31">
        <v>252.64419799999999</v>
      </c>
      <c r="R36" s="31">
        <v>258.5662112</v>
      </c>
    </row>
    <row r="37" spans="1:18" x14ac:dyDescent="0.25">
      <c r="A37" s="36" t="s">
        <v>117</v>
      </c>
      <c r="B37" s="37"/>
      <c r="C37" s="37"/>
      <c r="D37" s="37"/>
      <c r="E37" s="37"/>
      <c r="F37" s="37"/>
      <c r="G37" s="37"/>
      <c r="H37" s="37"/>
      <c r="I37" s="37"/>
      <c r="J37" s="37"/>
      <c r="K37" s="37"/>
      <c r="L37" s="37"/>
      <c r="M37" s="37"/>
      <c r="N37" s="37"/>
      <c r="O37" s="37"/>
      <c r="P37" s="37"/>
      <c r="Q37" s="37"/>
      <c r="R37" s="37"/>
    </row>
    <row r="38" spans="1:18" x14ac:dyDescent="0.25">
      <c r="A38" s="8" t="s">
        <v>118</v>
      </c>
      <c r="B38" s="32" t="s">
        <v>46</v>
      </c>
      <c r="C38" s="32" t="s">
        <v>46</v>
      </c>
      <c r="D38" s="32" t="s">
        <v>46</v>
      </c>
      <c r="E38" s="32" t="s">
        <v>46</v>
      </c>
      <c r="F38" s="32" t="s">
        <v>46</v>
      </c>
      <c r="G38" s="32" t="s">
        <v>46</v>
      </c>
      <c r="H38" s="32" t="s">
        <v>46</v>
      </c>
      <c r="I38" s="32" t="s">
        <v>46</v>
      </c>
      <c r="J38" s="32" t="s">
        <v>46</v>
      </c>
      <c r="K38" s="32" t="s">
        <v>46</v>
      </c>
      <c r="L38" s="31">
        <v>264.79448619999999</v>
      </c>
      <c r="M38" s="31">
        <v>264.43586679999999</v>
      </c>
      <c r="N38" s="31">
        <v>264.30774589999999</v>
      </c>
      <c r="O38" s="30">
        <v>269.99659009999999</v>
      </c>
      <c r="P38" s="31">
        <v>262.25691840000002</v>
      </c>
      <c r="Q38" s="31">
        <v>254.42002790000001</v>
      </c>
      <c r="R38" s="31">
        <v>259.56688559999998</v>
      </c>
    </row>
    <row r="39" spans="1:18" x14ac:dyDescent="0.25">
      <c r="A39" s="8" t="s">
        <v>119</v>
      </c>
      <c r="B39" s="32" t="s">
        <v>46</v>
      </c>
      <c r="C39" s="32" t="s">
        <v>46</v>
      </c>
      <c r="D39" s="32" t="s">
        <v>46</v>
      </c>
      <c r="E39" s="32" t="s">
        <v>46</v>
      </c>
      <c r="F39" s="32" t="s">
        <v>46</v>
      </c>
      <c r="G39" s="32" t="s">
        <v>46</v>
      </c>
      <c r="H39" s="32" t="s">
        <v>46</v>
      </c>
      <c r="I39" s="32" t="s">
        <v>46</v>
      </c>
      <c r="J39" s="32" t="s">
        <v>46</v>
      </c>
      <c r="K39" s="32" t="s">
        <v>46</v>
      </c>
      <c r="L39" s="31">
        <v>260.31334129999999</v>
      </c>
      <c r="M39" s="31">
        <v>259.4860984</v>
      </c>
      <c r="N39" s="31">
        <v>261.66540800000001</v>
      </c>
      <c r="O39" s="30">
        <v>263.06198769999997</v>
      </c>
      <c r="P39" s="31">
        <v>262.89454799999999</v>
      </c>
      <c r="Q39" s="31">
        <v>255.25045950000001</v>
      </c>
      <c r="R39" s="31">
        <v>254.60793799999999</v>
      </c>
    </row>
    <row r="40" spans="1:18" x14ac:dyDescent="0.25">
      <c r="A40" s="8" t="s">
        <v>120</v>
      </c>
      <c r="B40" s="32" t="s">
        <v>46</v>
      </c>
      <c r="C40" s="32" t="s">
        <v>46</v>
      </c>
      <c r="D40" s="32" t="s">
        <v>46</v>
      </c>
      <c r="E40" s="32" t="s">
        <v>46</v>
      </c>
      <c r="F40" s="32" t="s">
        <v>46</v>
      </c>
      <c r="G40" s="32" t="s">
        <v>46</v>
      </c>
      <c r="H40" s="32" t="s">
        <v>46</v>
      </c>
      <c r="I40" s="32" t="s">
        <v>46</v>
      </c>
      <c r="J40" s="32" t="s">
        <v>46</v>
      </c>
      <c r="K40" s="32" t="s">
        <v>46</v>
      </c>
      <c r="L40" s="31">
        <v>256.80976989999999</v>
      </c>
      <c r="M40" s="31">
        <v>254.0425899</v>
      </c>
      <c r="N40" s="31">
        <v>260.73030690000002</v>
      </c>
      <c r="O40" s="30">
        <v>260.86670140000001</v>
      </c>
      <c r="P40" s="31">
        <v>259.3359304</v>
      </c>
      <c r="Q40" s="31">
        <v>256.98942390000002</v>
      </c>
      <c r="R40" s="31">
        <v>254.7313863</v>
      </c>
    </row>
    <row r="41" spans="1:18" x14ac:dyDescent="0.25">
      <c r="A41" s="8" t="s">
        <v>121</v>
      </c>
      <c r="B41" s="32" t="s">
        <v>46</v>
      </c>
      <c r="C41" s="32" t="s">
        <v>46</v>
      </c>
      <c r="D41" s="32" t="s">
        <v>46</v>
      </c>
      <c r="E41" s="32" t="s">
        <v>46</v>
      </c>
      <c r="F41" s="32" t="s">
        <v>46</v>
      </c>
      <c r="G41" s="32" t="s">
        <v>46</v>
      </c>
      <c r="H41" s="32" t="s">
        <v>46</v>
      </c>
      <c r="I41" s="32" t="s">
        <v>46</v>
      </c>
      <c r="J41" s="32" t="s">
        <v>46</v>
      </c>
      <c r="K41" s="32" t="s">
        <v>46</v>
      </c>
      <c r="L41" s="31">
        <v>255.27020400000001</v>
      </c>
      <c r="M41" s="31">
        <v>252.1646011</v>
      </c>
      <c r="N41" s="31">
        <v>253.0890976</v>
      </c>
      <c r="O41" s="31">
        <v>260.56607680000002</v>
      </c>
      <c r="P41" s="31">
        <v>257.53650190000002</v>
      </c>
      <c r="Q41" s="31">
        <v>254.64018569999999</v>
      </c>
      <c r="R41" s="31">
        <v>257.5744588</v>
      </c>
    </row>
    <row r="42" spans="1:18" x14ac:dyDescent="0.25">
      <c r="A42" s="36" t="s">
        <v>122</v>
      </c>
      <c r="B42" s="37"/>
      <c r="C42" s="37"/>
      <c r="D42" s="37"/>
      <c r="E42" s="37"/>
      <c r="F42" s="37"/>
      <c r="G42" s="37"/>
      <c r="H42" s="37"/>
      <c r="I42" s="37"/>
      <c r="J42" s="37"/>
      <c r="K42" s="37"/>
      <c r="L42" s="37"/>
      <c r="M42" s="37"/>
      <c r="N42" s="37"/>
      <c r="O42" s="37"/>
      <c r="P42" s="37"/>
      <c r="Q42" s="37"/>
      <c r="R42" s="37"/>
    </row>
    <row r="43" spans="1:18" x14ac:dyDescent="0.25">
      <c r="A43" s="8" t="s">
        <v>59</v>
      </c>
      <c r="B43" s="32" t="s">
        <v>46</v>
      </c>
      <c r="C43" s="32" t="s">
        <v>46</v>
      </c>
      <c r="D43" s="32" t="s">
        <v>46</v>
      </c>
      <c r="E43" s="32" t="s">
        <v>46</v>
      </c>
      <c r="F43" s="32" t="s">
        <v>46</v>
      </c>
      <c r="G43" s="32" t="s">
        <v>46</v>
      </c>
      <c r="H43" s="32" t="s">
        <v>46</v>
      </c>
      <c r="I43" s="32" t="s">
        <v>46</v>
      </c>
      <c r="J43" s="32" t="s">
        <v>46</v>
      </c>
      <c r="K43" s="32" t="s">
        <v>46</v>
      </c>
      <c r="L43" s="32" t="s">
        <v>106</v>
      </c>
      <c r="M43" s="31">
        <v>216.38892469999999</v>
      </c>
      <c r="N43" s="31">
        <v>223.6441542</v>
      </c>
      <c r="O43" s="31">
        <v>223.6000603</v>
      </c>
      <c r="P43" s="31">
        <v>225.38716030000001</v>
      </c>
      <c r="Q43" s="31">
        <v>222.64331540000001</v>
      </c>
      <c r="R43" s="31">
        <v>224.40404100000001</v>
      </c>
    </row>
    <row r="44" spans="1:18" x14ac:dyDescent="0.25">
      <c r="A44" s="8" t="s">
        <v>123</v>
      </c>
      <c r="B44" s="32" t="s">
        <v>46</v>
      </c>
      <c r="C44" s="32" t="s">
        <v>46</v>
      </c>
      <c r="D44" s="32" t="s">
        <v>46</v>
      </c>
      <c r="E44" s="32" t="s">
        <v>46</v>
      </c>
      <c r="F44" s="32" t="s">
        <v>46</v>
      </c>
      <c r="G44" s="32" t="s">
        <v>46</v>
      </c>
      <c r="H44" s="32" t="s">
        <v>46</v>
      </c>
      <c r="I44" s="32" t="s">
        <v>46</v>
      </c>
      <c r="J44" s="32" t="s">
        <v>46</v>
      </c>
      <c r="K44" s="32" t="s">
        <v>46</v>
      </c>
      <c r="L44" s="32" t="s">
        <v>106</v>
      </c>
      <c r="M44" s="31">
        <v>260.04956859999999</v>
      </c>
      <c r="N44" s="31">
        <v>263.66368360000001</v>
      </c>
      <c r="O44" s="30">
        <v>267.41858380000002</v>
      </c>
      <c r="P44" s="30">
        <v>265.27316300000001</v>
      </c>
      <c r="Q44" s="31">
        <v>260.56370470000002</v>
      </c>
      <c r="R44" s="31">
        <v>260.99612389999999</v>
      </c>
    </row>
    <row r="45" spans="1:18" x14ac:dyDescent="0.25">
      <c r="A45" s="36" t="s">
        <v>124</v>
      </c>
      <c r="B45" s="37"/>
      <c r="C45" s="37"/>
      <c r="D45" s="37"/>
      <c r="E45" s="37"/>
      <c r="F45" s="37"/>
      <c r="G45" s="37"/>
      <c r="H45" s="37"/>
      <c r="I45" s="37"/>
      <c r="J45" s="37"/>
      <c r="K45" s="37"/>
      <c r="L45" s="37"/>
      <c r="M45" s="37"/>
      <c r="N45" s="37"/>
      <c r="O45" s="37"/>
      <c r="P45" s="37"/>
      <c r="Q45" s="37"/>
      <c r="R45" s="37"/>
    </row>
    <row r="46" spans="1:18" x14ac:dyDescent="0.25">
      <c r="A46" s="8" t="s">
        <v>60</v>
      </c>
      <c r="B46" s="32" t="s">
        <v>46</v>
      </c>
      <c r="C46" s="32" t="s">
        <v>46</v>
      </c>
      <c r="D46" s="32" t="s">
        <v>46</v>
      </c>
      <c r="E46" s="32" t="s">
        <v>46</v>
      </c>
      <c r="F46" s="32" t="s">
        <v>46</v>
      </c>
      <c r="G46" s="32" t="s">
        <v>46</v>
      </c>
      <c r="H46" s="32" t="s">
        <v>46</v>
      </c>
      <c r="I46" s="32" t="s">
        <v>46</v>
      </c>
      <c r="J46" s="32" t="s">
        <v>46</v>
      </c>
      <c r="K46" s="32" t="s">
        <v>46</v>
      </c>
      <c r="L46" s="32" t="s">
        <v>106</v>
      </c>
      <c r="M46" s="31">
        <v>217.23860809999999</v>
      </c>
      <c r="N46" s="31">
        <v>217.2784096</v>
      </c>
      <c r="O46" s="31">
        <v>217.4621779</v>
      </c>
      <c r="P46" s="31">
        <v>220.9705807</v>
      </c>
      <c r="Q46" s="31">
        <v>222.8504916</v>
      </c>
      <c r="R46" s="31">
        <v>220.346464</v>
      </c>
    </row>
    <row r="47" spans="1:18" x14ac:dyDescent="0.25">
      <c r="A47" s="11" t="s">
        <v>125</v>
      </c>
      <c r="B47" s="33" t="s">
        <v>46</v>
      </c>
      <c r="C47" s="33" t="s">
        <v>46</v>
      </c>
      <c r="D47" s="33" t="s">
        <v>46</v>
      </c>
      <c r="E47" s="33" t="s">
        <v>46</v>
      </c>
      <c r="F47" s="33" t="s">
        <v>46</v>
      </c>
      <c r="G47" s="33" t="s">
        <v>46</v>
      </c>
      <c r="H47" s="33" t="s">
        <v>46</v>
      </c>
      <c r="I47" s="33" t="s">
        <v>46</v>
      </c>
      <c r="J47" s="33" t="s">
        <v>46</v>
      </c>
      <c r="K47" s="33" t="s">
        <v>46</v>
      </c>
      <c r="L47" s="33" t="s">
        <v>106</v>
      </c>
      <c r="M47" s="35">
        <v>258.24245730000001</v>
      </c>
      <c r="N47" s="35">
        <v>262.19685099999998</v>
      </c>
      <c r="O47" s="34">
        <v>264.88704259999997</v>
      </c>
      <c r="P47" s="34">
        <v>263.26058080000001</v>
      </c>
      <c r="Q47" s="35">
        <v>259.23321069999997</v>
      </c>
      <c r="R47" s="35">
        <v>259.73249559999999</v>
      </c>
    </row>
    <row r="48" spans="1:18" x14ac:dyDescent="0.25">
      <c r="A48" s="14" t="s">
        <v>47</v>
      </c>
    </row>
    <row r="49" spans="1:1" x14ac:dyDescent="0.25">
      <c r="A49" s="15" t="s">
        <v>127</v>
      </c>
    </row>
    <row r="50" spans="1:1" x14ac:dyDescent="0.25">
      <c r="A50" s="15" t="s">
        <v>128</v>
      </c>
    </row>
    <row r="51" spans="1:1" x14ac:dyDescent="0.25">
      <c r="A51" s="15" t="s">
        <v>48</v>
      </c>
    </row>
    <row r="52" spans="1:1" x14ac:dyDescent="0.25">
      <c r="A52" s="15" t="s">
        <v>49</v>
      </c>
    </row>
    <row r="53" spans="1:1" x14ac:dyDescent="0.25">
      <c r="A53" s="15" t="s">
        <v>140</v>
      </c>
    </row>
    <row r="54" spans="1:1" x14ac:dyDescent="0.25">
      <c r="A54" s="15" t="s">
        <v>130</v>
      </c>
    </row>
  </sheetData>
  <mergeCells count="10">
    <mergeCell ref="A7:R7"/>
    <mergeCell ref="A25:R25"/>
    <mergeCell ref="A19:R19"/>
    <mergeCell ref="A12:R12"/>
    <mergeCell ref="A28:R28"/>
    <mergeCell ref="A15:R15"/>
    <mergeCell ref="A42:R42"/>
    <mergeCell ref="A45:R45"/>
    <mergeCell ref="A32:R32"/>
    <mergeCell ref="A37:R3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48"/>
  <sheetViews>
    <sheetView workbookViewId="0"/>
  </sheetViews>
  <sheetFormatPr defaultRowHeight="15" x14ac:dyDescent="0.25"/>
  <cols>
    <col min="1" max="1" width="35" customWidth="1"/>
  </cols>
  <sheetData>
    <row r="1" spans="1:17" ht="22.5" x14ac:dyDescent="0.3">
      <c r="A1" s="2" t="s">
        <v>22</v>
      </c>
    </row>
    <row r="2" spans="1:17" x14ac:dyDescent="0.25">
      <c r="A2" s="3" t="s">
        <v>23</v>
      </c>
    </row>
    <row r="4" spans="1:17" x14ac:dyDescent="0.25">
      <c r="A4" s="3" t="s">
        <v>20</v>
      </c>
    </row>
    <row r="5" spans="1:17" x14ac:dyDescent="0.25">
      <c r="A5" s="4" t="s">
        <v>93</v>
      </c>
      <c r="B5" s="20">
        <v>1973</v>
      </c>
      <c r="C5" s="20">
        <v>1978</v>
      </c>
      <c r="D5" s="20">
        <v>1982</v>
      </c>
      <c r="E5" s="20">
        <v>1986</v>
      </c>
      <c r="F5" s="20">
        <v>1990</v>
      </c>
      <c r="G5" s="20">
        <v>1992</v>
      </c>
      <c r="H5" s="20">
        <v>1994</v>
      </c>
      <c r="I5" s="20">
        <v>1996</v>
      </c>
      <c r="J5" s="20">
        <v>1999</v>
      </c>
      <c r="K5" s="28">
        <v>2004</v>
      </c>
      <c r="L5" s="29">
        <v>2004</v>
      </c>
      <c r="M5" s="20">
        <v>2008</v>
      </c>
      <c r="N5" s="20">
        <v>2012</v>
      </c>
      <c r="O5" s="20">
        <v>2020</v>
      </c>
      <c r="P5" s="20">
        <v>2022</v>
      </c>
      <c r="Q5" s="20">
        <v>2025</v>
      </c>
    </row>
    <row r="6" spans="1:17" x14ac:dyDescent="0.25">
      <c r="A6" s="8" t="s">
        <v>142</v>
      </c>
      <c r="B6" s="30">
        <v>219</v>
      </c>
      <c r="C6" s="30">
        <v>218.59784130515101</v>
      </c>
      <c r="D6" s="30">
        <v>218.979756872873</v>
      </c>
      <c r="E6" s="30">
        <v>221.706916287697</v>
      </c>
      <c r="F6" s="30">
        <v>229.636072887865</v>
      </c>
      <c r="G6" s="30">
        <v>229.59941140360499</v>
      </c>
      <c r="H6" s="30">
        <v>231.08496946735099</v>
      </c>
      <c r="I6" s="30">
        <v>230.96774926518501</v>
      </c>
      <c r="J6" s="30">
        <v>232.011440340315</v>
      </c>
      <c r="K6" s="30">
        <v>241.23198343803799</v>
      </c>
      <c r="L6" s="31">
        <v>239.35035210088299</v>
      </c>
      <c r="M6" s="30">
        <v>242.862189962099</v>
      </c>
      <c r="N6" s="30">
        <v>243.986090515733</v>
      </c>
      <c r="O6" s="30">
        <v>241.35494293571199</v>
      </c>
      <c r="P6" s="30">
        <v>233.924748445408</v>
      </c>
      <c r="Q6" s="31">
        <v>237.670972969297</v>
      </c>
    </row>
    <row r="7" spans="1:17" x14ac:dyDescent="0.25">
      <c r="A7" s="36" t="s">
        <v>94</v>
      </c>
      <c r="B7" s="37"/>
      <c r="C7" s="37"/>
      <c r="D7" s="37"/>
      <c r="E7" s="37"/>
      <c r="F7" s="37"/>
      <c r="G7" s="37"/>
      <c r="H7" s="37"/>
      <c r="I7" s="37"/>
      <c r="J7" s="37"/>
      <c r="K7" s="37"/>
      <c r="L7" s="37"/>
      <c r="M7" s="37"/>
      <c r="N7" s="37"/>
      <c r="O7" s="37"/>
      <c r="P7" s="37"/>
      <c r="Q7" s="37"/>
    </row>
    <row r="8" spans="1:17" x14ac:dyDescent="0.25">
      <c r="A8" s="8" t="s">
        <v>95</v>
      </c>
      <c r="B8" s="32" t="s">
        <v>46</v>
      </c>
      <c r="C8" s="30">
        <v>224.08006589425901</v>
      </c>
      <c r="D8" s="30">
        <v>223.95466776115501</v>
      </c>
      <c r="E8" s="30">
        <v>226.92270590215</v>
      </c>
      <c r="F8" s="30">
        <v>235.17810656784701</v>
      </c>
      <c r="G8" s="30">
        <v>235.10612885637801</v>
      </c>
      <c r="H8" s="30">
        <v>236.796548948912</v>
      </c>
      <c r="I8" s="30">
        <v>236.945454743184</v>
      </c>
      <c r="J8" s="30">
        <v>238.76732140451301</v>
      </c>
      <c r="K8" s="31">
        <v>247.269921300167</v>
      </c>
      <c r="L8" s="31">
        <v>245.47645694666201</v>
      </c>
      <c r="M8" s="30">
        <v>250.19878463343801</v>
      </c>
      <c r="N8" s="30">
        <v>251.54850805599</v>
      </c>
      <c r="O8" s="30">
        <v>249.75569913175201</v>
      </c>
      <c r="P8" s="31">
        <v>244.322108450825</v>
      </c>
      <c r="Q8" s="31">
        <v>245.816207597903</v>
      </c>
    </row>
    <row r="9" spans="1:17" x14ac:dyDescent="0.25">
      <c r="A9" s="8" t="s">
        <v>96</v>
      </c>
      <c r="B9" s="32" t="s">
        <v>46</v>
      </c>
      <c r="C9" s="30">
        <v>192.37249814129299</v>
      </c>
      <c r="D9" s="30">
        <v>194.941866334314</v>
      </c>
      <c r="E9" s="30">
        <v>201.57992627997001</v>
      </c>
      <c r="F9" s="30">
        <v>208.36636232438201</v>
      </c>
      <c r="G9" s="30">
        <v>207.97545110257801</v>
      </c>
      <c r="H9" s="30">
        <v>212.13308533228999</v>
      </c>
      <c r="I9" s="30">
        <v>211.64536704402801</v>
      </c>
      <c r="J9" s="30">
        <v>210.91821676766801</v>
      </c>
      <c r="K9" s="31">
        <v>224.38108837356501</v>
      </c>
      <c r="L9" s="31">
        <v>221.404043400413</v>
      </c>
      <c r="M9" s="31">
        <v>224.12841829398801</v>
      </c>
      <c r="N9" s="30">
        <v>226.268658206585</v>
      </c>
      <c r="O9" s="31">
        <v>225.19611477011699</v>
      </c>
      <c r="P9" s="30">
        <v>211.80603881944899</v>
      </c>
      <c r="Q9" s="31">
        <v>220.18722825319301</v>
      </c>
    </row>
    <row r="10" spans="1:17" x14ac:dyDescent="0.25">
      <c r="A10" s="8" t="s">
        <v>97</v>
      </c>
      <c r="B10" s="32" t="s">
        <v>46</v>
      </c>
      <c r="C10" s="30">
        <v>202.88315975144701</v>
      </c>
      <c r="D10" s="30">
        <v>204.00425795907</v>
      </c>
      <c r="E10" s="30">
        <v>205.442229307768</v>
      </c>
      <c r="F10" s="30">
        <v>213.752693351484</v>
      </c>
      <c r="G10" s="30">
        <v>211.94492919195901</v>
      </c>
      <c r="H10" s="30">
        <v>209.88331770079299</v>
      </c>
      <c r="I10" s="30">
        <v>214.65862402139601</v>
      </c>
      <c r="J10" s="30">
        <v>212.92329096166199</v>
      </c>
      <c r="K10" s="31">
        <v>229.700230847174</v>
      </c>
      <c r="L10" s="31">
        <v>229.474412413083</v>
      </c>
      <c r="M10" s="30">
        <v>233.995576969648</v>
      </c>
      <c r="N10" s="30">
        <v>234.27122603465401</v>
      </c>
      <c r="O10" s="30">
        <v>231.82196042010901</v>
      </c>
      <c r="P10" s="31">
        <v>223.32300322260099</v>
      </c>
      <c r="Q10" s="31">
        <v>226.24431627788999</v>
      </c>
    </row>
    <row r="11" spans="1:17" x14ac:dyDescent="0.25">
      <c r="A11" s="8" t="s">
        <v>74</v>
      </c>
      <c r="B11" s="32" t="s">
        <v>46</v>
      </c>
      <c r="C11" s="30">
        <v>227.15728908126101</v>
      </c>
      <c r="D11" s="30">
        <v>238.50236113728499</v>
      </c>
      <c r="E11" s="30">
        <v>221.824073481639</v>
      </c>
      <c r="F11" s="30">
        <v>235.18042142527599</v>
      </c>
      <c r="G11" s="30">
        <v>239.313755013518</v>
      </c>
      <c r="H11" s="30">
        <v>231.08228920508299</v>
      </c>
      <c r="I11" s="30">
        <v>231.943381201584</v>
      </c>
      <c r="J11" s="31">
        <v>243.45643923444899</v>
      </c>
      <c r="K11" s="31">
        <v>256.31942266581501</v>
      </c>
      <c r="L11" s="31">
        <v>252.72337795414799</v>
      </c>
      <c r="M11" s="31">
        <v>256.33988372250002</v>
      </c>
      <c r="N11" s="31">
        <v>253.856510853771</v>
      </c>
      <c r="O11" s="31">
        <v>252.959757166857</v>
      </c>
      <c r="P11" s="31">
        <v>246.62074636649001</v>
      </c>
      <c r="Q11" s="31">
        <v>249.95367765293599</v>
      </c>
    </row>
    <row r="12" spans="1:17" x14ac:dyDescent="0.25">
      <c r="A12" s="36" t="s">
        <v>98</v>
      </c>
      <c r="B12" s="37"/>
      <c r="C12" s="37"/>
      <c r="D12" s="37"/>
      <c r="E12" s="37"/>
      <c r="F12" s="37"/>
      <c r="G12" s="37"/>
      <c r="H12" s="37"/>
      <c r="I12" s="37"/>
      <c r="J12" s="37"/>
      <c r="K12" s="37"/>
      <c r="L12" s="37"/>
      <c r="M12" s="37"/>
      <c r="N12" s="37"/>
      <c r="O12" s="37"/>
      <c r="P12" s="37"/>
      <c r="Q12" s="37"/>
    </row>
    <row r="13" spans="1:17" x14ac:dyDescent="0.25">
      <c r="A13" s="8" t="s">
        <v>99</v>
      </c>
      <c r="B13" s="32" t="s">
        <v>46</v>
      </c>
      <c r="C13" s="30">
        <v>217.31046907208901</v>
      </c>
      <c r="D13" s="30">
        <v>217.109518717508</v>
      </c>
      <c r="E13" s="30">
        <v>221.69701786660499</v>
      </c>
      <c r="F13" s="30">
        <v>229.099186713188</v>
      </c>
      <c r="G13" s="30">
        <v>230.83888691023199</v>
      </c>
      <c r="H13" s="30">
        <v>232.20144476606799</v>
      </c>
      <c r="I13" s="30">
        <v>232.949651831365</v>
      </c>
      <c r="J13" s="30">
        <v>232.88101615107101</v>
      </c>
      <c r="K13" s="31">
        <v>242.61054576761501</v>
      </c>
      <c r="L13" s="31">
        <v>238.77980269346401</v>
      </c>
      <c r="M13" s="31">
        <v>242.48848817008499</v>
      </c>
      <c r="N13" s="31">
        <v>243.746574097902</v>
      </c>
      <c r="O13" s="31">
        <v>243.413849849938</v>
      </c>
      <c r="P13" s="30">
        <v>236.28725129660501</v>
      </c>
      <c r="Q13" s="31">
        <v>241.373464817626</v>
      </c>
    </row>
    <row r="14" spans="1:17" x14ac:dyDescent="0.25">
      <c r="A14" s="8" t="s">
        <v>100</v>
      </c>
      <c r="B14" s="32" t="s">
        <v>46</v>
      </c>
      <c r="C14" s="30">
        <v>219.87229525005199</v>
      </c>
      <c r="D14" s="30">
        <v>220.79473154016199</v>
      </c>
      <c r="E14" s="30">
        <v>221.71680936400199</v>
      </c>
      <c r="F14" s="30">
        <v>230.16089091878499</v>
      </c>
      <c r="G14" s="30">
        <v>228.42790605734501</v>
      </c>
      <c r="H14" s="30">
        <v>230.04530803558899</v>
      </c>
      <c r="I14" s="30">
        <v>229.035014418164</v>
      </c>
      <c r="J14" s="31">
        <v>231.17110260163699</v>
      </c>
      <c r="K14" s="30">
        <v>239.91408642319001</v>
      </c>
      <c r="L14" s="30">
        <v>239.91207786364501</v>
      </c>
      <c r="M14" s="30">
        <v>243.272448238415</v>
      </c>
      <c r="N14" s="30">
        <v>244.22943578807801</v>
      </c>
      <c r="O14" s="30">
        <v>239.301599441706</v>
      </c>
      <c r="P14" s="31">
        <v>231.44602525380799</v>
      </c>
      <c r="Q14" s="31">
        <v>233.856489951181</v>
      </c>
    </row>
    <row r="15" spans="1:17" x14ac:dyDescent="0.25">
      <c r="A15" s="36" t="s">
        <v>101</v>
      </c>
      <c r="B15" s="37"/>
      <c r="C15" s="37"/>
      <c r="D15" s="37"/>
      <c r="E15" s="37"/>
      <c r="F15" s="37"/>
      <c r="G15" s="37"/>
      <c r="H15" s="37"/>
      <c r="I15" s="37"/>
      <c r="J15" s="37"/>
      <c r="K15" s="37"/>
      <c r="L15" s="37"/>
      <c r="M15" s="37"/>
      <c r="N15" s="37"/>
      <c r="O15" s="37"/>
      <c r="P15" s="37"/>
      <c r="Q15" s="37"/>
    </row>
    <row r="16" spans="1:17" x14ac:dyDescent="0.25">
      <c r="A16" s="8" t="s">
        <v>102</v>
      </c>
      <c r="B16" s="32" t="s">
        <v>46</v>
      </c>
      <c r="C16" s="32" t="s">
        <v>46</v>
      </c>
      <c r="D16" s="32" t="s">
        <v>46</v>
      </c>
      <c r="E16" s="32" t="s">
        <v>46</v>
      </c>
      <c r="F16" s="32" t="s">
        <v>46</v>
      </c>
      <c r="G16" s="32" t="s">
        <v>46</v>
      </c>
      <c r="H16" s="32" t="s">
        <v>46</v>
      </c>
      <c r="I16" s="32" t="s">
        <v>46</v>
      </c>
      <c r="J16" s="32" t="s">
        <v>46</v>
      </c>
      <c r="K16" s="31">
        <v>228.78183572371299</v>
      </c>
      <c r="L16" s="31">
        <v>225.190507567803</v>
      </c>
      <c r="M16" s="30">
        <v>229.27078858749101</v>
      </c>
      <c r="N16" s="30">
        <v>231.67383312426</v>
      </c>
      <c r="O16" s="30">
        <v>228.515954036881</v>
      </c>
      <c r="P16" s="30">
        <v>220.52192108803101</v>
      </c>
      <c r="Q16" s="31">
        <v>224.96709949869501</v>
      </c>
    </row>
    <row r="17" spans="1:17" x14ac:dyDescent="0.25">
      <c r="A17" s="8" t="s">
        <v>103</v>
      </c>
      <c r="B17" s="32" t="s">
        <v>46</v>
      </c>
      <c r="C17" s="32" t="s">
        <v>46</v>
      </c>
      <c r="D17" s="32" t="s">
        <v>46</v>
      </c>
      <c r="E17" s="32" t="s">
        <v>46</v>
      </c>
      <c r="F17" s="32" t="s">
        <v>46</v>
      </c>
      <c r="G17" s="32" t="s">
        <v>46</v>
      </c>
      <c r="H17" s="32" t="s">
        <v>46</v>
      </c>
      <c r="I17" s="32" t="s">
        <v>46</v>
      </c>
      <c r="J17" s="32" t="s">
        <v>46</v>
      </c>
      <c r="K17" s="31">
        <v>249.51786486709199</v>
      </c>
      <c r="L17" s="31">
        <v>249.11007495529901</v>
      </c>
      <c r="M17" s="30">
        <v>252.885295112362</v>
      </c>
      <c r="N17" s="30">
        <v>257.00093249249602</v>
      </c>
      <c r="O17" s="30">
        <v>254.412775377591</v>
      </c>
      <c r="P17" s="31">
        <v>249.007118106653</v>
      </c>
      <c r="Q17" s="31">
        <v>248.813921696872</v>
      </c>
    </row>
    <row r="18" spans="1:17" x14ac:dyDescent="0.25">
      <c r="A18" s="8" t="s">
        <v>104</v>
      </c>
      <c r="B18" s="32" t="s">
        <v>46</v>
      </c>
      <c r="C18" s="32" t="s">
        <v>46</v>
      </c>
      <c r="D18" s="32" t="s">
        <v>46</v>
      </c>
      <c r="E18" s="32" t="s">
        <v>46</v>
      </c>
      <c r="F18" s="32" t="s">
        <v>46</v>
      </c>
      <c r="G18" s="32" t="s">
        <v>46</v>
      </c>
      <c r="H18" s="32" t="s">
        <v>46</v>
      </c>
      <c r="I18" s="32" t="s">
        <v>46</v>
      </c>
      <c r="J18" s="32" t="s">
        <v>46</v>
      </c>
      <c r="K18" s="31">
        <v>248.366717831242</v>
      </c>
      <c r="L18" s="31">
        <v>248.99631403375</v>
      </c>
      <c r="M18" s="31">
        <v>251.72606537541299</v>
      </c>
      <c r="N18" s="30">
        <v>255.232003587836</v>
      </c>
      <c r="O18" s="31">
        <v>251.15518113434501</v>
      </c>
      <c r="P18" s="31">
        <v>244.534041874097</v>
      </c>
      <c r="Q18" s="31">
        <v>242.76592277498801</v>
      </c>
    </row>
    <row r="19" spans="1:17" x14ac:dyDescent="0.25">
      <c r="A19" s="36" t="s">
        <v>35</v>
      </c>
      <c r="B19" s="37"/>
      <c r="C19" s="37"/>
      <c r="D19" s="37"/>
      <c r="E19" s="37"/>
      <c r="F19" s="37"/>
      <c r="G19" s="37"/>
      <c r="H19" s="37"/>
      <c r="I19" s="37"/>
      <c r="J19" s="37"/>
      <c r="K19" s="37"/>
      <c r="L19" s="37"/>
      <c r="M19" s="37"/>
      <c r="N19" s="37"/>
      <c r="O19" s="37"/>
      <c r="P19" s="37"/>
      <c r="Q19" s="37"/>
    </row>
    <row r="20" spans="1:17" x14ac:dyDescent="0.25">
      <c r="A20" s="8" t="s">
        <v>29</v>
      </c>
      <c r="B20" s="32" t="s">
        <v>46</v>
      </c>
      <c r="C20" s="30">
        <v>217.115313197907</v>
      </c>
      <c r="D20" s="30">
        <v>216.96971407328499</v>
      </c>
      <c r="E20" s="30">
        <v>220.10412847247599</v>
      </c>
      <c r="F20" s="30">
        <v>228.580289389108</v>
      </c>
      <c r="G20" s="30">
        <v>227.74921167390499</v>
      </c>
      <c r="H20" s="30">
        <v>229.276546826827</v>
      </c>
      <c r="I20" s="30">
        <v>229.72946562263101</v>
      </c>
      <c r="J20" s="30">
        <v>230.64677543197999</v>
      </c>
      <c r="K20" s="30">
        <v>240.81965888589599</v>
      </c>
      <c r="L20" s="31">
        <v>238.50120322427699</v>
      </c>
      <c r="M20" s="30">
        <v>241.87693545980099</v>
      </c>
      <c r="N20" s="30">
        <v>243.33142107308601</v>
      </c>
      <c r="O20" s="30">
        <v>240.627777898516</v>
      </c>
      <c r="P20" s="30">
        <v>232.955702635812</v>
      </c>
      <c r="Q20" s="31">
        <v>237.260113849237</v>
      </c>
    </row>
    <row r="21" spans="1:17" x14ac:dyDescent="0.25">
      <c r="A21" s="8" t="s">
        <v>105</v>
      </c>
      <c r="B21" s="32" t="s">
        <v>46</v>
      </c>
      <c r="C21" s="30">
        <v>229.80359683095</v>
      </c>
      <c r="D21" s="30">
        <v>232.068400867142</v>
      </c>
      <c r="E21" s="30">
        <v>233.34469591219101</v>
      </c>
      <c r="F21" s="30">
        <v>235.060989524516</v>
      </c>
      <c r="G21" s="31">
        <v>241.06127377104301</v>
      </c>
      <c r="H21" s="31">
        <v>243.02412893191001</v>
      </c>
      <c r="I21" s="31">
        <v>238.95220828053499</v>
      </c>
      <c r="J21" s="31">
        <v>240.68694346965901</v>
      </c>
      <c r="K21" s="31">
        <v>241.58648242719201</v>
      </c>
      <c r="L21" s="31">
        <v>247.03801585367401</v>
      </c>
      <c r="M21" s="30">
        <v>250.8625765818</v>
      </c>
      <c r="N21" s="31">
        <v>250.75071004960299</v>
      </c>
      <c r="O21" s="31">
        <v>247.541707912547</v>
      </c>
      <c r="P21" s="32" t="s">
        <v>106</v>
      </c>
      <c r="Q21" s="31">
        <v>246.049814606551</v>
      </c>
    </row>
    <row r="22" spans="1:17" x14ac:dyDescent="0.25">
      <c r="A22" s="36" t="s">
        <v>107</v>
      </c>
      <c r="B22" s="37"/>
      <c r="C22" s="37"/>
      <c r="D22" s="37"/>
      <c r="E22" s="37"/>
      <c r="F22" s="37"/>
      <c r="G22" s="37"/>
      <c r="H22" s="37"/>
      <c r="I22" s="37"/>
      <c r="J22" s="37"/>
      <c r="K22" s="37"/>
      <c r="L22" s="37"/>
      <c r="M22" s="37"/>
      <c r="N22" s="37"/>
      <c r="O22" s="37"/>
      <c r="P22" s="37"/>
      <c r="Q22" s="37"/>
    </row>
    <row r="23" spans="1:17" x14ac:dyDescent="0.25">
      <c r="A23" s="8" t="s">
        <v>108</v>
      </c>
      <c r="B23" s="32" t="s">
        <v>46</v>
      </c>
      <c r="C23" s="30">
        <v>190.84781404516801</v>
      </c>
      <c r="D23" s="30">
        <v>193.14049978945101</v>
      </c>
      <c r="E23" s="30">
        <v>198.13005108552801</v>
      </c>
      <c r="F23" s="30">
        <v>207.156798541211</v>
      </c>
      <c r="G23" s="30">
        <v>208.085582223035</v>
      </c>
      <c r="H23" s="30">
        <v>210.71789716983699</v>
      </c>
      <c r="I23" s="30">
        <v>211.47557551361299</v>
      </c>
      <c r="J23" s="30">
        <v>213.74714684997801</v>
      </c>
      <c r="K23" s="31">
        <v>222.80540580463401</v>
      </c>
      <c r="L23" s="31">
        <v>220.65073778521199</v>
      </c>
      <c r="M23" s="31">
        <v>226.44979127748601</v>
      </c>
      <c r="N23" s="31">
        <v>225.80125341440501</v>
      </c>
      <c r="O23" s="31">
        <v>225.28311122503101</v>
      </c>
      <c r="P23" s="30">
        <v>218.87869618929099</v>
      </c>
      <c r="Q23" s="31">
        <v>223.12089550191899</v>
      </c>
    </row>
    <row r="24" spans="1:17" x14ac:dyDescent="0.25">
      <c r="A24" s="8" t="s">
        <v>109</v>
      </c>
      <c r="B24" s="32" t="s">
        <v>46</v>
      </c>
      <c r="C24" s="30">
        <v>228.49358092887601</v>
      </c>
      <c r="D24" s="30">
        <v>230.078552828238</v>
      </c>
      <c r="E24" s="30">
        <v>233.760729404318</v>
      </c>
      <c r="F24" s="30">
        <v>241.670683140688</v>
      </c>
      <c r="G24" s="30">
        <v>242.49755241403199</v>
      </c>
      <c r="H24" s="30">
        <v>241.21509334480999</v>
      </c>
      <c r="I24" s="30">
        <v>240.69251863492701</v>
      </c>
      <c r="J24" s="30">
        <v>241.96808556213401</v>
      </c>
      <c r="K24" s="30">
        <v>251.103003627661</v>
      </c>
      <c r="L24" s="31">
        <v>249.78569626185899</v>
      </c>
      <c r="M24" s="30">
        <v>253.14900668995199</v>
      </c>
      <c r="N24" s="30">
        <v>254.47072628039601</v>
      </c>
      <c r="O24" s="30">
        <v>251.95718855093801</v>
      </c>
      <c r="P24" s="30">
        <v>243.19326232437101</v>
      </c>
      <c r="Q24" s="31">
        <v>247.71262009</v>
      </c>
    </row>
    <row r="25" spans="1:17" x14ac:dyDescent="0.25">
      <c r="A25" s="8" t="s">
        <v>110</v>
      </c>
      <c r="B25" s="32" t="s">
        <v>46</v>
      </c>
      <c r="C25" s="31">
        <v>240.48267287523399</v>
      </c>
      <c r="D25" s="31">
        <v>258.28611452590798</v>
      </c>
      <c r="E25" s="32" t="s">
        <v>106</v>
      </c>
      <c r="F25" s="32" t="s">
        <v>106</v>
      </c>
      <c r="G25" s="32" t="s">
        <v>106</v>
      </c>
      <c r="H25" s="32" t="s">
        <v>106</v>
      </c>
      <c r="I25" s="32" t="s">
        <v>106</v>
      </c>
      <c r="J25" s="32" t="s">
        <v>106</v>
      </c>
      <c r="K25" s="32" t="s">
        <v>106</v>
      </c>
      <c r="L25" s="32" t="s">
        <v>106</v>
      </c>
      <c r="M25" s="32" t="s">
        <v>106</v>
      </c>
      <c r="N25" s="32" t="s">
        <v>106</v>
      </c>
      <c r="O25" s="32" t="s">
        <v>106</v>
      </c>
      <c r="P25" s="32" t="s">
        <v>106</v>
      </c>
      <c r="Q25" s="32" t="s">
        <v>106</v>
      </c>
    </row>
    <row r="26" spans="1:17" x14ac:dyDescent="0.25">
      <c r="A26" s="36" t="s">
        <v>112</v>
      </c>
      <c r="B26" s="37"/>
      <c r="C26" s="37"/>
      <c r="D26" s="37"/>
      <c r="E26" s="37"/>
      <c r="F26" s="37"/>
      <c r="G26" s="37"/>
      <c r="H26" s="37"/>
      <c r="I26" s="37"/>
      <c r="J26" s="37"/>
      <c r="K26" s="37"/>
      <c r="L26" s="37"/>
      <c r="M26" s="37"/>
      <c r="N26" s="37"/>
      <c r="O26" s="37"/>
      <c r="P26" s="37"/>
      <c r="Q26" s="37"/>
    </row>
    <row r="27" spans="1:17" x14ac:dyDescent="0.25">
      <c r="A27" s="8" t="s">
        <v>113</v>
      </c>
      <c r="B27" s="32" t="s">
        <v>46</v>
      </c>
      <c r="C27" s="32" t="s">
        <v>46</v>
      </c>
      <c r="D27" s="32" t="s">
        <v>46</v>
      </c>
      <c r="E27" s="32" t="s">
        <v>46</v>
      </c>
      <c r="F27" s="32" t="s">
        <v>46</v>
      </c>
      <c r="G27" s="32" t="s">
        <v>46</v>
      </c>
      <c r="H27" s="32" t="s">
        <v>46</v>
      </c>
      <c r="I27" s="32" t="s">
        <v>46</v>
      </c>
      <c r="J27" s="32" t="s">
        <v>46</v>
      </c>
      <c r="K27" s="32" t="s">
        <v>46</v>
      </c>
      <c r="L27" s="32" t="s">
        <v>46</v>
      </c>
      <c r="M27" s="30">
        <v>238.767742476748</v>
      </c>
      <c r="N27" s="30">
        <v>239.46125288154499</v>
      </c>
      <c r="O27" s="31">
        <v>235.68300789581801</v>
      </c>
      <c r="P27" s="31">
        <v>228.73376348047401</v>
      </c>
      <c r="Q27" s="31">
        <v>233.251748460638</v>
      </c>
    </row>
    <row r="28" spans="1:17" x14ac:dyDescent="0.25">
      <c r="A28" s="8" t="s">
        <v>114</v>
      </c>
      <c r="B28" s="32" t="s">
        <v>46</v>
      </c>
      <c r="C28" s="32" t="s">
        <v>46</v>
      </c>
      <c r="D28" s="32" t="s">
        <v>46</v>
      </c>
      <c r="E28" s="32" t="s">
        <v>46</v>
      </c>
      <c r="F28" s="32" t="s">
        <v>46</v>
      </c>
      <c r="G28" s="32" t="s">
        <v>46</v>
      </c>
      <c r="H28" s="32" t="s">
        <v>46</v>
      </c>
      <c r="I28" s="32" t="s">
        <v>46</v>
      </c>
      <c r="J28" s="32" t="s">
        <v>46</v>
      </c>
      <c r="K28" s="32" t="s">
        <v>46</v>
      </c>
      <c r="L28" s="32" t="s">
        <v>46</v>
      </c>
      <c r="M28" s="30">
        <v>247.17723871503799</v>
      </c>
      <c r="N28" s="30">
        <v>249.750544755356</v>
      </c>
      <c r="O28" s="31">
        <v>244.80850859134401</v>
      </c>
      <c r="P28" s="31">
        <v>235.76433413535099</v>
      </c>
      <c r="Q28" s="31">
        <v>241.050198154154</v>
      </c>
    </row>
    <row r="29" spans="1:17" x14ac:dyDescent="0.25">
      <c r="A29" s="8" t="s">
        <v>115</v>
      </c>
      <c r="B29" s="32" t="s">
        <v>46</v>
      </c>
      <c r="C29" s="32" t="s">
        <v>46</v>
      </c>
      <c r="D29" s="32" t="s">
        <v>46</v>
      </c>
      <c r="E29" s="32" t="s">
        <v>46</v>
      </c>
      <c r="F29" s="32" t="s">
        <v>46</v>
      </c>
      <c r="G29" s="32" t="s">
        <v>46</v>
      </c>
      <c r="H29" s="32" t="s">
        <v>46</v>
      </c>
      <c r="I29" s="32" t="s">
        <v>46</v>
      </c>
      <c r="J29" s="32" t="s">
        <v>46</v>
      </c>
      <c r="K29" s="32" t="s">
        <v>46</v>
      </c>
      <c r="L29" s="32" t="s">
        <v>46</v>
      </c>
      <c r="M29" s="31">
        <v>237.632912178813</v>
      </c>
      <c r="N29" s="31">
        <v>238.23130745582199</v>
      </c>
      <c r="O29" s="31">
        <v>242.38410391969299</v>
      </c>
      <c r="P29" s="31">
        <v>235.69093740611001</v>
      </c>
      <c r="Q29" s="31">
        <v>236.481423748243</v>
      </c>
    </row>
    <row r="30" spans="1:17" x14ac:dyDescent="0.25">
      <c r="A30" s="8" t="s">
        <v>116</v>
      </c>
      <c r="B30" s="32" t="s">
        <v>46</v>
      </c>
      <c r="C30" s="32" t="s">
        <v>46</v>
      </c>
      <c r="D30" s="32" t="s">
        <v>46</v>
      </c>
      <c r="E30" s="32" t="s">
        <v>46</v>
      </c>
      <c r="F30" s="32" t="s">
        <v>46</v>
      </c>
      <c r="G30" s="32" t="s">
        <v>46</v>
      </c>
      <c r="H30" s="32" t="s">
        <v>46</v>
      </c>
      <c r="I30" s="32" t="s">
        <v>46</v>
      </c>
      <c r="J30" s="32" t="s">
        <v>46</v>
      </c>
      <c r="K30" s="32" t="s">
        <v>46</v>
      </c>
      <c r="L30" s="32" t="s">
        <v>46</v>
      </c>
      <c r="M30" s="30">
        <v>243.300875301687</v>
      </c>
      <c r="N30" s="30">
        <v>244.480525052405</v>
      </c>
      <c r="O30" s="31">
        <v>242.43110418266201</v>
      </c>
      <c r="P30" s="31">
        <v>237.273798059684</v>
      </c>
      <c r="Q30" s="31">
        <v>237.868678094769</v>
      </c>
    </row>
    <row r="31" spans="1:17" x14ac:dyDescent="0.25">
      <c r="A31" s="36" t="s">
        <v>117</v>
      </c>
      <c r="B31" s="37"/>
      <c r="C31" s="37"/>
      <c r="D31" s="37"/>
      <c r="E31" s="37"/>
      <c r="F31" s="37"/>
      <c r="G31" s="37"/>
      <c r="H31" s="37"/>
      <c r="I31" s="37"/>
      <c r="J31" s="37"/>
      <c r="K31" s="37"/>
      <c r="L31" s="37"/>
      <c r="M31" s="37"/>
      <c r="N31" s="37"/>
      <c r="O31" s="37"/>
      <c r="P31" s="37"/>
      <c r="Q31" s="37"/>
    </row>
    <row r="32" spans="1:17" x14ac:dyDescent="0.25">
      <c r="A32" s="8" t="s">
        <v>118</v>
      </c>
      <c r="B32" s="32" t="s">
        <v>46</v>
      </c>
      <c r="C32" s="32" t="s">
        <v>46</v>
      </c>
      <c r="D32" s="32" t="s">
        <v>46</v>
      </c>
      <c r="E32" s="32" t="s">
        <v>46</v>
      </c>
      <c r="F32" s="32" t="s">
        <v>46</v>
      </c>
      <c r="G32" s="32" t="s">
        <v>46</v>
      </c>
      <c r="H32" s="32" t="s">
        <v>46</v>
      </c>
      <c r="I32" s="32" t="s">
        <v>46</v>
      </c>
      <c r="J32" s="32" t="s">
        <v>46</v>
      </c>
      <c r="K32" s="31">
        <v>244.86776705406601</v>
      </c>
      <c r="L32" s="31">
        <v>244.0241908962</v>
      </c>
      <c r="M32" s="30">
        <v>250.145570578621</v>
      </c>
      <c r="N32" s="31">
        <v>248.47026958124101</v>
      </c>
      <c r="O32" s="31">
        <v>248.46774341921599</v>
      </c>
      <c r="P32" s="31">
        <v>240.04405639951901</v>
      </c>
      <c r="Q32" s="31">
        <v>243.77315537905099</v>
      </c>
    </row>
    <row r="33" spans="1:17" x14ac:dyDescent="0.25">
      <c r="A33" s="8" t="s">
        <v>119</v>
      </c>
      <c r="B33" s="32" t="s">
        <v>46</v>
      </c>
      <c r="C33" s="32" t="s">
        <v>46</v>
      </c>
      <c r="D33" s="32" t="s">
        <v>46</v>
      </c>
      <c r="E33" s="32" t="s">
        <v>46</v>
      </c>
      <c r="F33" s="32" t="s">
        <v>46</v>
      </c>
      <c r="G33" s="32" t="s">
        <v>46</v>
      </c>
      <c r="H33" s="32" t="s">
        <v>46</v>
      </c>
      <c r="I33" s="32" t="s">
        <v>46</v>
      </c>
      <c r="J33" s="32" t="s">
        <v>46</v>
      </c>
      <c r="K33" s="31">
        <v>240.45244663938499</v>
      </c>
      <c r="L33" s="31">
        <v>239.57529054434499</v>
      </c>
      <c r="M33" s="31">
        <v>243.898273993012</v>
      </c>
      <c r="N33" s="31">
        <v>241.67037747984901</v>
      </c>
      <c r="O33" s="31">
        <v>242.586319890308</v>
      </c>
      <c r="P33" s="31">
        <v>233.99276983204501</v>
      </c>
      <c r="Q33" s="31">
        <v>239.77083379753799</v>
      </c>
    </row>
    <row r="34" spans="1:17" x14ac:dyDescent="0.25">
      <c r="A34" s="8" t="s">
        <v>120</v>
      </c>
      <c r="B34" s="32" t="s">
        <v>46</v>
      </c>
      <c r="C34" s="32" t="s">
        <v>46</v>
      </c>
      <c r="D34" s="32" t="s">
        <v>46</v>
      </c>
      <c r="E34" s="32" t="s">
        <v>46</v>
      </c>
      <c r="F34" s="32" t="s">
        <v>46</v>
      </c>
      <c r="G34" s="32" t="s">
        <v>46</v>
      </c>
      <c r="H34" s="32" t="s">
        <v>46</v>
      </c>
      <c r="I34" s="32" t="s">
        <v>46</v>
      </c>
      <c r="J34" s="32" t="s">
        <v>46</v>
      </c>
      <c r="K34" s="31">
        <v>240.29513525695</v>
      </c>
      <c r="L34" s="31">
        <v>236.45580907214699</v>
      </c>
      <c r="M34" s="31">
        <v>239.03428763866501</v>
      </c>
      <c r="N34" s="30">
        <v>243.72643804913801</v>
      </c>
      <c r="O34" s="31">
        <v>240.90305481966601</v>
      </c>
      <c r="P34" s="31">
        <v>233.42737028461801</v>
      </c>
      <c r="Q34" s="31">
        <v>235.86680066192</v>
      </c>
    </row>
    <row r="35" spans="1:17" x14ac:dyDescent="0.25">
      <c r="A35" s="8" t="s">
        <v>121</v>
      </c>
      <c r="B35" s="32" t="s">
        <v>46</v>
      </c>
      <c r="C35" s="32" t="s">
        <v>46</v>
      </c>
      <c r="D35" s="32" t="s">
        <v>46</v>
      </c>
      <c r="E35" s="32" t="s">
        <v>46</v>
      </c>
      <c r="F35" s="32" t="s">
        <v>46</v>
      </c>
      <c r="G35" s="32" t="s">
        <v>46</v>
      </c>
      <c r="H35" s="32" t="s">
        <v>46</v>
      </c>
      <c r="I35" s="32" t="s">
        <v>46</v>
      </c>
      <c r="J35" s="32" t="s">
        <v>46</v>
      </c>
      <c r="K35" s="31">
        <v>240.42594076512501</v>
      </c>
      <c r="L35" s="31">
        <v>239.408477643065</v>
      </c>
      <c r="M35" s="30">
        <v>242.42209623666801</v>
      </c>
      <c r="N35" s="30">
        <v>243.51410487423999</v>
      </c>
      <c r="O35" s="31">
        <v>236.13052913804299</v>
      </c>
      <c r="P35" s="31">
        <v>230.85451953861599</v>
      </c>
      <c r="Q35" s="31">
        <v>234.708844219761</v>
      </c>
    </row>
    <row r="36" spans="1:17" x14ac:dyDescent="0.25">
      <c r="A36" s="36" t="s">
        <v>122</v>
      </c>
      <c r="B36" s="37"/>
      <c r="C36" s="37"/>
      <c r="D36" s="37"/>
      <c r="E36" s="37"/>
      <c r="F36" s="37"/>
      <c r="G36" s="37"/>
      <c r="H36" s="37"/>
      <c r="I36" s="37"/>
      <c r="J36" s="37"/>
      <c r="K36" s="37"/>
      <c r="L36" s="37"/>
      <c r="M36" s="37"/>
      <c r="N36" s="37"/>
      <c r="O36" s="37"/>
      <c r="P36" s="37"/>
      <c r="Q36" s="37"/>
    </row>
    <row r="37" spans="1:17" x14ac:dyDescent="0.25">
      <c r="A37" s="8" t="s">
        <v>59</v>
      </c>
      <c r="B37" s="32" t="s">
        <v>46</v>
      </c>
      <c r="C37" s="32" t="s">
        <v>46</v>
      </c>
      <c r="D37" s="32" t="s">
        <v>46</v>
      </c>
      <c r="E37" s="32" t="s">
        <v>46</v>
      </c>
      <c r="F37" s="32" t="s">
        <v>46</v>
      </c>
      <c r="G37" s="32" t="s">
        <v>46</v>
      </c>
      <c r="H37" s="32" t="s">
        <v>46</v>
      </c>
      <c r="I37" s="32" t="s">
        <v>46</v>
      </c>
      <c r="J37" s="32" t="s">
        <v>46</v>
      </c>
      <c r="K37" s="32" t="s">
        <v>106</v>
      </c>
      <c r="L37" s="31">
        <v>208.965410018727</v>
      </c>
      <c r="M37" s="31">
        <v>214.424246026183</v>
      </c>
      <c r="N37" s="31">
        <v>215.820924170079</v>
      </c>
      <c r="O37" s="31">
        <v>214.69954967960101</v>
      </c>
      <c r="P37" s="31">
        <v>206.38755392002301</v>
      </c>
      <c r="Q37" s="31">
        <v>211.69760626564701</v>
      </c>
    </row>
    <row r="38" spans="1:17" x14ac:dyDescent="0.25">
      <c r="A38" s="8" t="s">
        <v>123</v>
      </c>
      <c r="B38" s="32" t="s">
        <v>46</v>
      </c>
      <c r="C38" s="32" t="s">
        <v>46</v>
      </c>
      <c r="D38" s="32" t="s">
        <v>46</v>
      </c>
      <c r="E38" s="32" t="s">
        <v>46</v>
      </c>
      <c r="F38" s="32" t="s">
        <v>46</v>
      </c>
      <c r="G38" s="32" t="s">
        <v>46</v>
      </c>
      <c r="H38" s="32" t="s">
        <v>46</v>
      </c>
      <c r="I38" s="32" t="s">
        <v>46</v>
      </c>
      <c r="J38" s="32" t="s">
        <v>46</v>
      </c>
      <c r="K38" s="32" t="s">
        <v>106</v>
      </c>
      <c r="L38" s="31">
        <v>242.52765559248101</v>
      </c>
      <c r="M38" s="30">
        <v>245.80952346353899</v>
      </c>
      <c r="N38" s="30">
        <v>247.20698798563799</v>
      </c>
      <c r="O38" s="30">
        <v>245.484354582924</v>
      </c>
      <c r="P38" s="30">
        <v>238.23816932071199</v>
      </c>
      <c r="Q38" s="31">
        <v>242.28813500215901</v>
      </c>
    </row>
    <row r="39" spans="1:17" x14ac:dyDescent="0.25">
      <c r="A39" s="36" t="s">
        <v>124</v>
      </c>
      <c r="B39" s="37"/>
      <c r="C39" s="37"/>
      <c r="D39" s="37"/>
      <c r="E39" s="37"/>
      <c r="F39" s="37"/>
      <c r="G39" s="37"/>
      <c r="H39" s="37"/>
      <c r="I39" s="37"/>
      <c r="J39" s="37"/>
      <c r="K39" s="37"/>
      <c r="L39" s="37"/>
      <c r="M39" s="37"/>
      <c r="N39" s="37"/>
      <c r="O39" s="37"/>
      <c r="P39" s="37"/>
      <c r="Q39" s="37"/>
    </row>
    <row r="40" spans="1:17" x14ac:dyDescent="0.25">
      <c r="A40" s="8" t="s">
        <v>60</v>
      </c>
      <c r="B40" s="32" t="s">
        <v>46</v>
      </c>
      <c r="C40" s="32" t="s">
        <v>46</v>
      </c>
      <c r="D40" s="32" t="s">
        <v>46</v>
      </c>
      <c r="E40" s="32" t="s">
        <v>46</v>
      </c>
      <c r="F40" s="32" t="s">
        <v>46</v>
      </c>
      <c r="G40" s="32" t="s">
        <v>46</v>
      </c>
      <c r="H40" s="32" t="s">
        <v>46</v>
      </c>
      <c r="I40" s="32" t="s">
        <v>46</v>
      </c>
      <c r="J40" s="32" t="s">
        <v>46</v>
      </c>
      <c r="K40" s="32" t="s">
        <v>106</v>
      </c>
      <c r="L40" s="31">
        <v>221.51147688514001</v>
      </c>
      <c r="M40" s="30">
        <v>224.48507960392999</v>
      </c>
      <c r="N40" s="30">
        <v>224.75272694180899</v>
      </c>
      <c r="O40" s="31">
        <v>221.56400746540399</v>
      </c>
      <c r="P40" s="31">
        <v>214.88791250141799</v>
      </c>
      <c r="Q40" s="31">
        <v>217.26465658257001</v>
      </c>
    </row>
    <row r="41" spans="1:17" x14ac:dyDescent="0.25">
      <c r="A41" s="11" t="s">
        <v>125</v>
      </c>
      <c r="B41" s="33" t="s">
        <v>46</v>
      </c>
      <c r="C41" s="33" t="s">
        <v>46</v>
      </c>
      <c r="D41" s="33" t="s">
        <v>46</v>
      </c>
      <c r="E41" s="33" t="s">
        <v>46</v>
      </c>
      <c r="F41" s="33" t="s">
        <v>46</v>
      </c>
      <c r="G41" s="33" t="s">
        <v>46</v>
      </c>
      <c r="H41" s="33" t="s">
        <v>46</v>
      </c>
      <c r="I41" s="33" t="s">
        <v>46</v>
      </c>
      <c r="J41" s="33" t="s">
        <v>46</v>
      </c>
      <c r="K41" s="33" t="s">
        <v>106</v>
      </c>
      <c r="L41" s="35">
        <v>240.96758622896201</v>
      </c>
      <c r="M41" s="34">
        <v>244.85242442385101</v>
      </c>
      <c r="N41" s="34">
        <v>246.652280135962</v>
      </c>
      <c r="O41" s="34">
        <v>244.270477604326</v>
      </c>
      <c r="P41" s="34">
        <v>236.97294944586901</v>
      </c>
      <c r="Q41" s="35">
        <v>240.73506773656999</v>
      </c>
    </row>
    <row r="42" spans="1:17" x14ac:dyDescent="0.25">
      <c r="A42" s="14" t="s">
        <v>47</v>
      </c>
    </row>
    <row r="43" spans="1:17" x14ac:dyDescent="0.25">
      <c r="A43" s="15" t="s">
        <v>127</v>
      </c>
    </row>
    <row r="44" spans="1:17" x14ac:dyDescent="0.25">
      <c r="A44" s="15" t="s">
        <v>128</v>
      </c>
    </row>
    <row r="45" spans="1:17" x14ac:dyDescent="0.25">
      <c r="A45" s="15" t="s">
        <v>48</v>
      </c>
    </row>
    <row r="46" spans="1:17" x14ac:dyDescent="0.25">
      <c r="A46" s="15" t="s">
        <v>49</v>
      </c>
    </row>
    <row r="47" spans="1:17" x14ac:dyDescent="0.25">
      <c r="A47" s="15" t="s">
        <v>129</v>
      </c>
    </row>
    <row r="48" spans="1:17" x14ac:dyDescent="0.25">
      <c r="A48" s="15" t="s">
        <v>143</v>
      </c>
    </row>
  </sheetData>
  <mergeCells count="9">
    <mergeCell ref="A22:Q22"/>
    <mergeCell ref="A26:Q26"/>
    <mergeCell ref="A7:Q7"/>
    <mergeCell ref="A39:Q39"/>
    <mergeCell ref="A36:Q36"/>
    <mergeCell ref="A31:Q31"/>
    <mergeCell ref="A19:Q19"/>
    <mergeCell ref="A15:Q15"/>
    <mergeCell ref="A12:Q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54"/>
  <sheetViews>
    <sheetView workbookViewId="0"/>
  </sheetViews>
  <sheetFormatPr defaultRowHeight="15" x14ac:dyDescent="0.25"/>
  <cols>
    <col min="1" max="1" width="35" customWidth="1"/>
  </cols>
  <sheetData>
    <row r="1" spans="1:17" ht="22.5" x14ac:dyDescent="0.3">
      <c r="A1" s="2" t="s">
        <v>22</v>
      </c>
    </row>
    <row r="2" spans="1:17" x14ac:dyDescent="0.25">
      <c r="A2" s="3" t="s">
        <v>23</v>
      </c>
    </row>
    <row r="4" spans="1:17" x14ac:dyDescent="0.25">
      <c r="A4" s="3" t="s">
        <v>21</v>
      </c>
    </row>
    <row r="5" spans="1:17" x14ac:dyDescent="0.25">
      <c r="A5" s="4" t="s">
        <v>93</v>
      </c>
      <c r="B5" s="20">
        <v>1973</v>
      </c>
      <c r="C5" s="20">
        <v>1978</v>
      </c>
      <c r="D5" s="20">
        <v>1982</v>
      </c>
      <c r="E5" s="20">
        <v>1986</v>
      </c>
      <c r="F5" s="20">
        <v>1990</v>
      </c>
      <c r="G5" s="20">
        <v>1992</v>
      </c>
      <c r="H5" s="20">
        <v>1994</v>
      </c>
      <c r="I5" s="20">
        <v>1996</v>
      </c>
      <c r="J5" s="20">
        <v>1999</v>
      </c>
      <c r="K5" s="28">
        <v>2004</v>
      </c>
      <c r="L5" s="29">
        <v>2004</v>
      </c>
      <c r="M5" s="20">
        <v>2008</v>
      </c>
      <c r="N5" s="20">
        <v>2012</v>
      </c>
      <c r="O5" s="20">
        <v>2020</v>
      </c>
      <c r="P5" s="20">
        <v>2023</v>
      </c>
      <c r="Q5" s="20">
        <v>2025</v>
      </c>
    </row>
    <row r="6" spans="1:17" x14ac:dyDescent="0.25">
      <c r="A6" s="8" t="s">
        <v>142</v>
      </c>
      <c r="B6" s="30">
        <v>266</v>
      </c>
      <c r="C6" s="30">
        <v>264.12685186932703</v>
      </c>
      <c r="D6" s="31">
        <v>268.62518312208402</v>
      </c>
      <c r="E6" s="31">
        <v>268.98288281196398</v>
      </c>
      <c r="F6" s="31">
        <v>270.40175219085302</v>
      </c>
      <c r="G6" s="31">
        <v>273.07471323380202</v>
      </c>
      <c r="H6" s="30">
        <v>274.33204553492999</v>
      </c>
      <c r="I6" s="30">
        <v>274.29836104911197</v>
      </c>
      <c r="J6" s="30">
        <v>275.84941072274898</v>
      </c>
      <c r="K6" s="30">
        <v>281.00273129353002</v>
      </c>
      <c r="L6" s="30">
        <v>278.77350038095398</v>
      </c>
      <c r="M6" s="30">
        <v>281.45777052186799</v>
      </c>
      <c r="N6" s="30">
        <v>284.99911682425301</v>
      </c>
      <c r="O6" s="30">
        <v>279.72072431255401</v>
      </c>
      <c r="P6" s="31">
        <v>270.69889566078803</v>
      </c>
      <c r="Q6" s="31">
        <v>270.29312229663799</v>
      </c>
    </row>
    <row r="7" spans="1:17" x14ac:dyDescent="0.25">
      <c r="A7" s="36" t="s">
        <v>94</v>
      </c>
      <c r="B7" s="37"/>
      <c r="C7" s="37"/>
      <c r="D7" s="37"/>
      <c r="E7" s="37"/>
      <c r="F7" s="37"/>
      <c r="G7" s="37"/>
      <c r="H7" s="37"/>
      <c r="I7" s="37"/>
      <c r="J7" s="37"/>
      <c r="K7" s="37"/>
      <c r="L7" s="37"/>
      <c r="M7" s="37"/>
      <c r="N7" s="37"/>
      <c r="O7" s="37"/>
      <c r="P7" s="37"/>
      <c r="Q7" s="37"/>
    </row>
    <row r="8" spans="1:17" x14ac:dyDescent="0.25">
      <c r="A8" s="8" t="s">
        <v>95</v>
      </c>
      <c r="B8" s="32" t="s">
        <v>46</v>
      </c>
      <c r="C8" s="30">
        <v>271.572207340673</v>
      </c>
      <c r="D8" s="30">
        <v>274.41076092844099</v>
      </c>
      <c r="E8" s="30">
        <v>273.56150002884499</v>
      </c>
      <c r="F8" s="30">
        <v>276.34128835822901</v>
      </c>
      <c r="G8" s="31">
        <v>278.92727558509</v>
      </c>
      <c r="H8" s="31">
        <v>280.76513019273699</v>
      </c>
      <c r="I8" s="31">
        <v>281.17789080551699</v>
      </c>
      <c r="J8" s="31">
        <v>283.13691309241398</v>
      </c>
      <c r="K8" s="30">
        <v>288.35341534346799</v>
      </c>
      <c r="L8" s="30">
        <v>287.44629058453199</v>
      </c>
      <c r="M8" s="30">
        <v>290.06089923057698</v>
      </c>
      <c r="N8" s="30">
        <v>292.66171453969599</v>
      </c>
      <c r="O8" s="30">
        <v>290.79859413277899</v>
      </c>
      <c r="P8" s="31">
        <v>284.519213032761</v>
      </c>
      <c r="Q8" s="31">
        <v>282.30458115970202</v>
      </c>
    </row>
    <row r="9" spans="1:17" x14ac:dyDescent="0.25">
      <c r="A9" s="8" t="s">
        <v>96</v>
      </c>
      <c r="B9" s="32" t="s">
        <v>46</v>
      </c>
      <c r="C9" s="30">
        <v>229.58838180427199</v>
      </c>
      <c r="D9" s="30">
        <v>240.39274359429501</v>
      </c>
      <c r="E9" s="31">
        <v>249.160678304893</v>
      </c>
      <c r="F9" s="31">
        <v>249.098381852145</v>
      </c>
      <c r="G9" s="31">
        <v>250.182630365016</v>
      </c>
      <c r="H9" s="31">
        <v>251.50498148686199</v>
      </c>
      <c r="I9" s="31">
        <v>252.05315152499901</v>
      </c>
      <c r="J9" s="31">
        <v>250.97756016904501</v>
      </c>
      <c r="K9" s="30">
        <v>261.74739667226999</v>
      </c>
      <c r="L9" s="30">
        <v>257.20737489126498</v>
      </c>
      <c r="M9" s="30">
        <v>261.87973537794198</v>
      </c>
      <c r="N9" s="30">
        <v>264.44939073308598</v>
      </c>
      <c r="O9" s="30">
        <v>256.22964469783898</v>
      </c>
      <c r="P9" s="31">
        <v>242.87059280024201</v>
      </c>
      <c r="Q9" s="31">
        <v>246.800999720672</v>
      </c>
    </row>
    <row r="10" spans="1:17" x14ac:dyDescent="0.25">
      <c r="A10" s="8" t="s">
        <v>97</v>
      </c>
      <c r="B10" s="32" t="s">
        <v>46</v>
      </c>
      <c r="C10" s="30">
        <v>237.951313620908</v>
      </c>
      <c r="D10" s="31">
        <v>252.43124876131901</v>
      </c>
      <c r="E10" s="31">
        <v>254.25259109293401</v>
      </c>
      <c r="F10" s="31">
        <v>254.57832369443901</v>
      </c>
      <c r="G10" s="31">
        <v>259.34238484242297</v>
      </c>
      <c r="H10" s="31">
        <v>256.002189081305</v>
      </c>
      <c r="I10" s="31">
        <v>255.684425936374</v>
      </c>
      <c r="J10" s="31">
        <v>259.15990992139501</v>
      </c>
      <c r="K10" s="30">
        <v>265.110442048989</v>
      </c>
      <c r="L10" s="30">
        <v>264.03382916982798</v>
      </c>
      <c r="M10" s="30">
        <v>267.54924330844398</v>
      </c>
      <c r="N10" s="30">
        <v>271.204970425868</v>
      </c>
      <c r="O10" s="30">
        <v>266.90038830060502</v>
      </c>
      <c r="P10" s="31">
        <v>257.01789907814799</v>
      </c>
      <c r="Q10" s="31">
        <v>254.01625722537401</v>
      </c>
    </row>
    <row r="11" spans="1:17" x14ac:dyDescent="0.25">
      <c r="A11" s="8" t="s">
        <v>74</v>
      </c>
      <c r="B11" s="32" t="s">
        <v>46</v>
      </c>
      <c r="C11" s="30">
        <v>272.50164708466099</v>
      </c>
      <c r="D11" s="31">
        <v>274.54711322789399</v>
      </c>
      <c r="E11" s="31">
        <v>282.69820548372599</v>
      </c>
      <c r="F11" s="31">
        <v>273.53192890872202</v>
      </c>
      <c r="G11" s="31">
        <v>281.97947581088101</v>
      </c>
      <c r="H11" s="31">
        <v>283.60665053630203</v>
      </c>
      <c r="I11" s="31">
        <v>280.45354310880202</v>
      </c>
      <c r="J11" s="31">
        <v>282.62090426441301</v>
      </c>
      <c r="K11" s="31">
        <v>292.418166918297</v>
      </c>
      <c r="L11" s="31">
        <v>290.03932770560402</v>
      </c>
      <c r="M11" s="30">
        <v>295.64996640507502</v>
      </c>
      <c r="N11" s="30">
        <v>304.51858533113199</v>
      </c>
      <c r="O11" s="30">
        <v>298.31683271749</v>
      </c>
      <c r="P11" s="31">
        <v>287.11678552818603</v>
      </c>
      <c r="Q11" s="31">
        <v>285.65233780403503</v>
      </c>
    </row>
    <row r="12" spans="1:17" x14ac:dyDescent="0.25">
      <c r="A12" s="36" t="s">
        <v>98</v>
      </c>
      <c r="B12" s="37"/>
      <c r="C12" s="37"/>
      <c r="D12" s="37"/>
      <c r="E12" s="37"/>
      <c r="F12" s="37"/>
      <c r="G12" s="37"/>
      <c r="H12" s="37"/>
      <c r="I12" s="37"/>
      <c r="J12" s="37"/>
      <c r="K12" s="37"/>
      <c r="L12" s="37"/>
      <c r="M12" s="37"/>
      <c r="N12" s="37"/>
      <c r="O12" s="37"/>
      <c r="P12" s="37"/>
      <c r="Q12" s="37"/>
    </row>
    <row r="13" spans="1:17" x14ac:dyDescent="0.25">
      <c r="A13" s="8" t="s">
        <v>99</v>
      </c>
      <c r="B13" s="32" t="s">
        <v>46</v>
      </c>
      <c r="C13" s="30">
        <v>263.59871227738898</v>
      </c>
      <c r="D13" s="30">
        <v>269.23590698959998</v>
      </c>
      <c r="E13" s="30">
        <v>270.031096052728</v>
      </c>
      <c r="F13" s="31">
        <v>271.15868429329203</v>
      </c>
      <c r="G13" s="31">
        <v>274.12590129166699</v>
      </c>
      <c r="H13" s="31">
        <v>276.02513648957802</v>
      </c>
      <c r="I13" s="31">
        <v>276.33158020311402</v>
      </c>
      <c r="J13" s="31">
        <v>277.20088878662398</v>
      </c>
      <c r="K13" s="30">
        <v>282.62038190822801</v>
      </c>
      <c r="L13" s="30">
        <v>279.17910242191402</v>
      </c>
      <c r="M13" s="30">
        <v>283.71142241387503</v>
      </c>
      <c r="N13" s="30">
        <v>285.92121473302399</v>
      </c>
      <c r="O13" s="30">
        <v>281.051787228987</v>
      </c>
      <c r="P13" s="31">
        <v>274.08218266392402</v>
      </c>
      <c r="Q13" s="31">
        <v>274.74353349740301</v>
      </c>
    </row>
    <row r="14" spans="1:17" x14ac:dyDescent="0.25">
      <c r="A14" s="8" t="s">
        <v>100</v>
      </c>
      <c r="B14" s="32" t="s">
        <v>46</v>
      </c>
      <c r="C14" s="31">
        <v>264.65296781276402</v>
      </c>
      <c r="D14" s="31">
        <v>268.00857739675098</v>
      </c>
      <c r="E14" s="31">
        <v>267.94775267712902</v>
      </c>
      <c r="F14" s="30">
        <v>269.64988918960802</v>
      </c>
      <c r="G14" s="30">
        <v>272.02936116930402</v>
      </c>
      <c r="H14" s="30">
        <v>272.70913508439202</v>
      </c>
      <c r="I14" s="30">
        <v>272.40279062481699</v>
      </c>
      <c r="J14" s="30">
        <v>274.49134050255202</v>
      </c>
      <c r="K14" s="30">
        <v>279.484375309114</v>
      </c>
      <c r="L14" s="30">
        <v>278.37599154974902</v>
      </c>
      <c r="M14" s="30">
        <v>279.29728212726002</v>
      </c>
      <c r="N14" s="30">
        <v>284.050636173052</v>
      </c>
      <c r="O14" s="30">
        <v>278.28641129709303</v>
      </c>
      <c r="P14" s="31">
        <v>267.13266810785899</v>
      </c>
      <c r="Q14" s="31">
        <v>265.46392720483198</v>
      </c>
    </row>
    <row r="15" spans="1:17" x14ac:dyDescent="0.25">
      <c r="A15" s="36" t="s">
        <v>101</v>
      </c>
      <c r="B15" s="37"/>
      <c r="C15" s="37"/>
      <c r="D15" s="37"/>
      <c r="E15" s="37"/>
      <c r="F15" s="37"/>
      <c r="G15" s="37"/>
      <c r="H15" s="37"/>
      <c r="I15" s="37"/>
      <c r="J15" s="37"/>
      <c r="K15" s="37"/>
      <c r="L15" s="37"/>
      <c r="M15" s="37"/>
      <c r="N15" s="37"/>
      <c r="O15" s="37"/>
      <c r="P15" s="37"/>
      <c r="Q15" s="37"/>
    </row>
    <row r="16" spans="1:17" x14ac:dyDescent="0.25">
      <c r="A16" s="8" t="s">
        <v>102</v>
      </c>
      <c r="B16" s="32" t="s">
        <v>46</v>
      </c>
      <c r="C16" s="32" t="s">
        <v>46</v>
      </c>
      <c r="D16" s="32" t="s">
        <v>46</v>
      </c>
      <c r="E16" s="32" t="s">
        <v>46</v>
      </c>
      <c r="F16" s="32" t="s">
        <v>46</v>
      </c>
      <c r="G16" s="32" t="s">
        <v>46</v>
      </c>
      <c r="H16" s="32" t="s">
        <v>46</v>
      </c>
      <c r="I16" s="32" t="s">
        <v>46</v>
      </c>
      <c r="J16" s="32" t="s">
        <v>46</v>
      </c>
      <c r="K16" s="30">
        <v>264.82367275773498</v>
      </c>
      <c r="L16" s="30">
        <v>261.74888262372201</v>
      </c>
      <c r="M16" s="30">
        <v>266.118332720642</v>
      </c>
      <c r="N16" s="30">
        <v>269.44421341115901</v>
      </c>
      <c r="O16" s="30">
        <v>263.65316910144099</v>
      </c>
      <c r="P16" s="31">
        <v>253.38185239925701</v>
      </c>
      <c r="Q16" s="31">
        <v>253.38606286929499</v>
      </c>
    </row>
    <row r="17" spans="1:17" x14ac:dyDescent="0.25">
      <c r="A17" s="8" t="s">
        <v>103</v>
      </c>
      <c r="B17" s="32" t="s">
        <v>46</v>
      </c>
      <c r="C17" s="32" t="s">
        <v>46</v>
      </c>
      <c r="D17" s="32" t="s">
        <v>46</v>
      </c>
      <c r="E17" s="32" t="s">
        <v>46</v>
      </c>
      <c r="F17" s="32" t="s">
        <v>46</v>
      </c>
      <c r="G17" s="32" t="s">
        <v>46</v>
      </c>
      <c r="H17" s="32" t="s">
        <v>46</v>
      </c>
      <c r="I17" s="32" t="s">
        <v>46</v>
      </c>
      <c r="J17" s="32" t="s">
        <v>46</v>
      </c>
      <c r="K17" s="30">
        <v>289.341518162402</v>
      </c>
      <c r="L17" s="31">
        <v>287.74868485602298</v>
      </c>
      <c r="M17" s="30">
        <v>289.758570807843</v>
      </c>
      <c r="N17" s="30">
        <v>296.17901324309997</v>
      </c>
      <c r="O17" s="30">
        <v>294.47188355215098</v>
      </c>
      <c r="P17" s="31">
        <v>286.95131311428298</v>
      </c>
      <c r="Q17" s="31">
        <v>284.48846890302701</v>
      </c>
    </row>
    <row r="18" spans="1:17" x14ac:dyDescent="0.25">
      <c r="A18" s="8" t="s">
        <v>104</v>
      </c>
      <c r="B18" s="32" t="s">
        <v>46</v>
      </c>
      <c r="C18" s="32" t="s">
        <v>46</v>
      </c>
      <c r="D18" s="32" t="s">
        <v>46</v>
      </c>
      <c r="E18" s="32" t="s">
        <v>46</v>
      </c>
      <c r="F18" s="32" t="s">
        <v>46</v>
      </c>
      <c r="G18" s="32" t="s">
        <v>46</v>
      </c>
      <c r="H18" s="32" t="s">
        <v>46</v>
      </c>
      <c r="I18" s="32" t="s">
        <v>46</v>
      </c>
      <c r="J18" s="32" t="s">
        <v>46</v>
      </c>
      <c r="K18" s="31">
        <v>292.588204838553</v>
      </c>
      <c r="L18" s="31">
        <v>294.48188255160198</v>
      </c>
      <c r="M18" s="31">
        <v>291.49318638209098</v>
      </c>
      <c r="N18" s="31">
        <v>300.57371743247199</v>
      </c>
      <c r="O18" s="31">
        <v>286.94693956407201</v>
      </c>
      <c r="P18" s="31">
        <v>286.74398420516502</v>
      </c>
      <c r="Q18" s="31">
        <v>287.45848801059702</v>
      </c>
    </row>
    <row r="19" spans="1:17" x14ac:dyDescent="0.25">
      <c r="A19" s="36" t="s">
        <v>131</v>
      </c>
      <c r="B19" s="37"/>
      <c r="C19" s="37"/>
      <c r="D19" s="37"/>
      <c r="E19" s="37"/>
      <c r="F19" s="37"/>
      <c r="G19" s="37"/>
      <c r="H19" s="37"/>
      <c r="I19" s="37"/>
      <c r="J19" s="37"/>
      <c r="K19" s="37"/>
      <c r="L19" s="37"/>
      <c r="M19" s="37"/>
      <c r="N19" s="37"/>
      <c r="O19" s="37"/>
      <c r="P19" s="37"/>
      <c r="Q19" s="37"/>
    </row>
    <row r="20" spans="1:17" x14ac:dyDescent="0.25">
      <c r="A20" s="8" t="s">
        <v>132</v>
      </c>
      <c r="B20" s="32" t="s">
        <v>46</v>
      </c>
      <c r="C20" s="31">
        <v>244.65672881269199</v>
      </c>
      <c r="D20" s="31">
        <v>250.978133113984</v>
      </c>
      <c r="E20" s="31">
        <v>252.33183259722699</v>
      </c>
      <c r="F20" s="30">
        <v>253.38054085896499</v>
      </c>
      <c r="G20" s="30">
        <v>255.500769582678</v>
      </c>
      <c r="H20" s="30">
        <v>254.50675535175199</v>
      </c>
      <c r="I20" s="30">
        <v>253.73418630791801</v>
      </c>
      <c r="J20" s="30">
        <v>256.24842638354698</v>
      </c>
      <c r="K20" s="30">
        <v>261.73519878665297</v>
      </c>
      <c r="L20" s="30">
        <v>262.69191070068501</v>
      </c>
      <c r="M20" s="30">
        <v>267.55359856638398</v>
      </c>
      <c r="N20" s="30">
        <v>265.64846392902803</v>
      </c>
      <c r="O20" s="30">
        <v>261.12518684472798</v>
      </c>
      <c r="P20" s="31">
        <v>250.30765708462499</v>
      </c>
      <c r="Q20" s="31">
        <v>246.07061808730899</v>
      </c>
    </row>
    <row r="21" spans="1:17" x14ac:dyDescent="0.25">
      <c r="A21" s="8" t="s">
        <v>133</v>
      </c>
      <c r="B21" s="32" t="s">
        <v>46</v>
      </c>
      <c r="C21" s="30">
        <v>263.08099561207001</v>
      </c>
      <c r="D21" s="30">
        <v>262.93146661812301</v>
      </c>
      <c r="E21" s="30">
        <v>262.68248534549201</v>
      </c>
      <c r="F21" s="30">
        <v>262.59917903298299</v>
      </c>
      <c r="G21" s="30">
        <v>263.16863713235699</v>
      </c>
      <c r="H21" s="30">
        <v>265.73899421760098</v>
      </c>
      <c r="I21" s="30">
        <v>266.835893885156</v>
      </c>
      <c r="J21" s="30">
        <v>263.99031755416399</v>
      </c>
      <c r="K21" s="30">
        <v>271.416994799279</v>
      </c>
      <c r="L21" s="30">
        <v>270.09660442086499</v>
      </c>
      <c r="M21" s="30">
        <v>272.40024742109102</v>
      </c>
      <c r="N21" s="30">
        <v>269.95837858260001</v>
      </c>
      <c r="O21" s="30">
        <v>264.118101008819</v>
      </c>
      <c r="P21" s="31">
        <v>254.25421344540001</v>
      </c>
      <c r="Q21" s="31">
        <v>252.639419592216</v>
      </c>
    </row>
    <row r="22" spans="1:17" x14ac:dyDescent="0.25">
      <c r="A22" s="8" t="s">
        <v>134</v>
      </c>
      <c r="B22" s="32" t="s">
        <v>46</v>
      </c>
      <c r="C22" s="30">
        <v>273.12548174789401</v>
      </c>
      <c r="D22" s="30">
        <v>275.06630172299799</v>
      </c>
      <c r="E22" s="30">
        <v>273.65329384015001</v>
      </c>
      <c r="F22" s="30">
        <v>277.14673299634001</v>
      </c>
      <c r="G22" s="30">
        <v>277.56137730291698</v>
      </c>
      <c r="H22" s="30">
        <v>277.32644093284802</v>
      </c>
      <c r="I22" s="30">
        <v>277.48594819315798</v>
      </c>
      <c r="J22" s="30">
        <v>279.35968202989397</v>
      </c>
      <c r="K22" s="30">
        <v>283.07517953468601</v>
      </c>
      <c r="L22" s="30">
        <v>281.84114491105402</v>
      </c>
      <c r="M22" s="30">
        <v>284.69704221041798</v>
      </c>
      <c r="N22" s="30">
        <v>285.76576778859697</v>
      </c>
      <c r="O22" s="30">
        <v>280.61884845310601</v>
      </c>
      <c r="P22" s="31">
        <v>267.97997414432399</v>
      </c>
      <c r="Q22" s="31">
        <v>267.66430511948198</v>
      </c>
    </row>
    <row r="23" spans="1:17" x14ac:dyDescent="0.25">
      <c r="A23" s="8" t="s">
        <v>135</v>
      </c>
      <c r="B23" s="32" t="s">
        <v>46</v>
      </c>
      <c r="C23" s="31">
        <v>283.84648261152802</v>
      </c>
      <c r="D23" s="31">
        <v>282.34915571831101</v>
      </c>
      <c r="E23" s="30">
        <v>279.89533307832397</v>
      </c>
      <c r="F23" s="30">
        <v>280.40923775451301</v>
      </c>
      <c r="G23" s="31">
        <v>282.80345935008199</v>
      </c>
      <c r="H23" s="31">
        <v>284.86395169793701</v>
      </c>
      <c r="I23" s="31">
        <v>282.91584733462503</v>
      </c>
      <c r="J23" s="31">
        <v>285.79473053075299</v>
      </c>
      <c r="K23" s="30">
        <v>291.95810814693499</v>
      </c>
      <c r="L23" s="31">
        <v>288.76245711062103</v>
      </c>
      <c r="M23" s="30">
        <v>291.37327452158399</v>
      </c>
      <c r="N23" s="30">
        <v>295.73549357785902</v>
      </c>
      <c r="O23" s="30">
        <v>292.387578397928</v>
      </c>
      <c r="P23" s="31">
        <v>284.89051915470299</v>
      </c>
      <c r="Q23" s="31">
        <v>285.37495513515302</v>
      </c>
    </row>
    <row r="24" spans="1:17" x14ac:dyDescent="0.25">
      <c r="A24" s="8" t="s">
        <v>136</v>
      </c>
      <c r="B24" s="32" t="s">
        <v>46</v>
      </c>
      <c r="C24" s="30">
        <v>239.53339830500099</v>
      </c>
      <c r="D24" s="31">
        <v>251.851750694884</v>
      </c>
      <c r="E24" s="31">
        <v>247.37322218258601</v>
      </c>
      <c r="F24" s="31">
        <v>247.82690583219099</v>
      </c>
      <c r="G24" s="31">
        <v>252.87783734853701</v>
      </c>
      <c r="H24" s="31">
        <v>252.40025845016501</v>
      </c>
      <c r="I24" s="30">
        <v>258.76644079337598</v>
      </c>
      <c r="J24" s="30">
        <v>258.14753437528202</v>
      </c>
      <c r="K24" s="30">
        <v>262.77684972886698</v>
      </c>
      <c r="L24" s="30">
        <v>261.50959009072102</v>
      </c>
      <c r="M24" s="30">
        <v>264.07277721057199</v>
      </c>
      <c r="N24" s="30">
        <v>266.16210150161203</v>
      </c>
      <c r="O24" s="30">
        <v>261.11303306367398</v>
      </c>
      <c r="P24" s="31">
        <v>251.88953592518101</v>
      </c>
      <c r="Q24" s="31">
        <v>251.461161062538</v>
      </c>
    </row>
    <row r="25" spans="1:17" x14ac:dyDescent="0.25">
      <c r="A25" s="36" t="s">
        <v>35</v>
      </c>
      <c r="B25" s="37"/>
      <c r="C25" s="37"/>
      <c r="D25" s="37"/>
      <c r="E25" s="37"/>
      <c r="F25" s="37"/>
      <c r="G25" s="37"/>
      <c r="H25" s="37"/>
      <c r="I25" s="37"/>
      <c r="J25" s="37"/>
      <c r="K25" s="37"/>
      <c r="L25" s="37"/>
      <c r="M25" s="37"/>
      <c r="N25" s="37"/>
      <c r="O25" s="37"/>
      <c r="P25" s="37"/>
      <c r="Q25" s="37"/>
    </row>
    <row r="26" spans="1:17" x14ac:dyDescent="0.25">
      <c r="A26" s="8" t="s">
        <v>29</v>
      </c>
      <c r="B26" s="32" t="s">
        <v>46</v>
      </c>
      <c r="C26" s="30">
        <v>262.59402054354001</v>
      </c>
      <c r="D26" s="31">
        <v>267.14314281522201</v>
      </c>
      <c r="E26" s="31">
        <v>268.69510636585699</v>
      </c>
      <c r="F26" s="31">
        <v>269.29837911122303</v>
      </c>
      <c r="G26" s="31">
        <v>271.68393087603403</v>
      </c>
      <c r="H26" s="31">
        <v>272.99398479983103</v>
      </c>
      <c r="I26" s="30">
        <v>272.889457209542</v>
      </c>
      <c r="J26" s="30">
        <v>274.15559463518201</v>
      </c>
      <c r="K26" s="30">
        <v>280.049442867241</v>
      </c>
      <c r="L26" s="30">
        <v>277.572132383167</v>
      </c>
      <c r="M26" s="30">
        <v>279.92970613433801</v>
      </c>
      <c r="N26" s="30">
        <v>283.97634284496701</v>
      </c>
      <c r="O26" s="30">
        <v>279.076547171816</v>
      </c>
      <c r="P26" s="31">
        <v>269.001773201079</v>
      </c>
      <c r="Q26" s="31">
        <v>269.083112388622</v>
      </c>
    </row>
    <row r="27" spans="1:17" x14ac:dyDescent="0.25">
      <c r="A27" s="8" t="s">
        <v>105</v>
      </c>
      <c r="B27" s="32" t="s">
        <v>46</v>
      </c>
      <c r="C27" s="30">
        <v>278.98538410435498</v>
      </c>
      <c r="D27" s="30">
        <v>279.71573313245699</v>
      </c>
      <c r="E27" s="30">
        <v>273.48772439957003</v>
      </c>
      <c r="F27" s="30">
        <v>279.27092707815802</v>
      </c>
      <c r="G27" s="30">
        <v>279.90260802412899</v>
      </c>
      <c r="H27" s="31">
        <v>283.270934524533</v>
      </c>
      <c r="I27" s="31">
        <v>285.01790448741798</v>
      </c>
      <c r="J27" s="31">
        <v>288.37168793164398</v>
      </c>
      <c r="K27" s="31">
        <v>288.72800868754302</v>
      </c>
      <c r="L27" s="31">
        <v>289.20300783567001</v>
      </c>
      <c r="M27" s="31">
        <v>293.05548793675098</v>
      </c>
      <c r="N27" s="31">
        <v>294.64137649314603</v>
      </c>
      <c r="O27" s="31">
        <v>293.11217007224599</v>
      </c>
      <c r="P27" s="31">
        <v>289.056838607153</v>
      </c>
      <c r="Q27" s="31">
        <v>290.815215660126</v>
      </c>
    </row>
    <row r="28" spans="1:17" x14ac:dyDescent="0.25">
      <c r="A28" s="36" t="s">
        <v>107</v>
      </c>
      <c r="B28" s="37"/>
      <c r="C28" s="37"/>
      <c r="D28" s="37"/>
      <c r="E28" s="37"/>
      <c r="F28" s="37"/>
      <c r="G28" s="37"/>
      <c r="H28" s="37"/>
      <c r="I28" s="37"/>
      <c r="J28" s="37"/>
      <c r="K28" s="37"/>
      <c r="L28" s="37"/>
      <c r="M28" s="37"/>
      <c r="N28" s="37"/>
      <c r="O28" s="37"/>
      <c r="P28" s="37"/>
      <c r="Q28" s="37"/>
    </row>
    <row r="29" spans="1:17" x14ac:dyDescent="0.25">
      <c r="A29" s="8" t="s">
        <v>137</v>
      </c>
      <c r="B29" s="32" t="s">
        <v>46</v>
      </c>
      <c r="C29" s="30">
        <v>239.56874685849399</v>
      </c>
      <c r="D29" s="30">
        <v>247.245183924146</v>
      </c>
      <c r="E29" s="30">
        <v>251.060780992281</v>
      </c>
      <c r="F29" s="30">
        <v>252.72877368214799</v>
      </c>
      <c r="G29" s="30">
        <v>258.06070739309598</v>
      </c>
      <c r="H29" s="30">
        <v>259.34509257299197</v>
      </c>
      <c r="I29" s="31">
        <v>262.55235209547402</v>
      </c>
      <c r="J29" s="31">
        <v>264.89732989655698</v>
      </c>
      <c r="K29" s="30">
        <v>271.18070876810998</v>
      </c>
      <c r="L29" s="31">
        <v>268.105822102003</v>
      </c>
      <c r="M29" s="30">
        <v>271.78330492767202</v>
      </c>
      <c r="N29" s="30">
        <v>273.83097979760799</v>
      </c>
      <c r="O29" s="30">
        <v>271.18791567792999</v>
      </c>
      <c r="P29" s="31">
        <v>262.81702285193899</v>
      </c>
      <c r="Q29" s="31">
        <v>265.40593173960701</v>
      </c>
    </row>
    <row r="30" spans="1:17" x14ac:dyDescent="0.25">
      <c r="A30" s="8" t="s">
        <v>138</v>
      </c>
      <c r="B30" s="32" t="s">
        <v>46</v>
      </c>
      <c r="C30" s="31">
        <v>273.84365550765398</v>
      </c>
      <c r="D30" s="31">
        <v>276.55981588044801</v>
      </c>
      <c r="E30" s="30">
        <v>277.57402248698202</v>
      </c>
      <c r="F30" s="30">
        <v>280.42434337086002</v>
      </c>
      <c r="G30" s="30">
        <v>281.845541698923</v>
      </c>
      <c r="H30" s="30">
        <v>283.03745317987801</v>
      </c>
      <c r="I30" s="30">
        <v>280.45684297236198</v>
      </c>
      <c r="J30" s="30">
        <v>282.71544169496201</v>
      </c>
      <c r="K30" s="30">
        <v>286.61066422041301</v>
      </c>
      <c r="L30" s="30">
        <v>285.20936185573299</v>
      </c>
      <c r="M30" s="30">
        <v>287.78030728980798</v>
      </c>
      <c r="N30" s="30">
        <v>292.13233986846399</v>
      </c>
      <c r="O30" s="30">
        <v>284.52634256352798</v>
      </c>
      <c r="P30" s="31">
        <v>275.59936387160002</v>
      </c>
      <c r="Q30" s="31">
        <v>273.49628640983599</v>
      </c>
    </row>
    <row r="31" spans="1:17" x14ac:dyDescent="0.25">
      <c r="A31" s="8" t="s">
        <v>139</v>
      </c>
      <c r="B31" s="32" t="s">
        <v>46</v>
      </c>
      <c r="C31" s="31">
        <v>297.64784204509198</v>
      </c>
      <c r="D31" s="31">
        <v>303.89211337978401</v>
      </c>
      <c r="E31" s="32" t="s">
        <v>106</v>
      </c>
      <c r="F31" s="32" t="s">
        <v>106</v>
      </c>
      <c r="G31" s="32" t="s">
        <v>106</v>
      </c>
      <c r="H31" s="32" t="s">
        <v>106</v>
      </c>
      <c r="I31" s="32" t="s">
        <v>106</v>
      </c>
      <c r="J31" s="32" t="s">
        <v>106</v>
      </c>
      <c r="K31" s="32" t="s">
        <v>106</v>
      </c>
      <c r="L31" s="32" t="s">
        <v>106</v>
      </c>
      <c r="M31" s="32" t="s">
        <v>106</v>
      </c>
      <c r="N31" s="32" t="s">
        <v>106</v>
      </c>
      <c r="O31" s="32" t="s">
        <v>106</v>
      </c>
      <c r="P31" s="32" t="s">
        <v>106</v>
      </c>
      <c r="Q31" s="32" t="s">
        <v>106</v>
      </c>
    </row>
    <row r="32" spans="1:17" x14ac:dyDescent="0.25">
      <c r="A32" s="36" t="s">
        <v>112</v>
      </c>
      <c r="B32" s="37"/>
      <c r="C32" s="37"/>
      <c r="D32" s="37"/>
      <c r="E32" s="37"/>
      <c r="F32" s="37"/>
      <c r="G32" s="37"/>
      <c r="H32" s="37"/>
      <c r="I32" s="37"/>
      <c r="J32" s="37"/>
      <c r="K32" s="37"/>
      <c r="L32" s="37"/>
      <c r="M32" s="37"/>
      <c r="N32" s="37"/>
      <c r="O32" s="37"/>
      <c r="P32" s="37"/>
      <c r="Q32" s="37"/>
    </row>
    <row r="33" spans="1:17" x14ac:dyDescent="0.25">
      <c r="A33" s="8" t="s">
        <v>113</v>
      </c>
      <c r="B33" s="32" t="s">
        <v>46</v>
      </c>
      <c r="C33" s="32" t="s">
        <v>46</v>
      </c>
      <c r="D33" s="32" t="s">
        <v>46</v>
      </c>
      <c r="E33" s="32" t="s">
        <v>46</v>
      </c>
      <c r="F33" s="32" t="s">
        <v>46</v>
      </c>
      <c r="G33" s="32" t="s">
        <v>46</v>
      </c>
      <c r="H33" s="32" t="s">
        <v>46</v>
      </c>
      <c r="I33" s="32" t="s">
        <v>46</v>
      </c>
      <c r="J33" s="32" t="s">
        <v>46</v>
      </c>
      <c r="K33" s="32" t="s">
        <v>46</v>
      </c>
      <c r="L33" s="32" t="s">
        <v>46</v>
      </c>
      <c r="M33" s="30">
        <v>277.077713154805</v>
      </c>
      <c r="N33" s="30">
        <v>282.48837192122699</v>
      </c>
      <c r="O33" s="30">
        <v>273.37727772675998</v>
      </c>
      <c r="P33" s="31">
        <v>263.19338082046602</v>
      </c>
      <c r="Q33" s="31">
        <v>263.61096064893798</v>
      </c>
    </row>
    <row r="34" spans="1:17" x14ac:dyDescent="0.25">
      <c r="A34" s="8" t="s">
        <v>114</v>
      </c>
      <c r="B34" s="32" t="s">
        <v>46</v>
      </c>
      <c r="C34" s="32" t="s">
        <v>46</v>
      </c>
      <c r="D34" s="32" t="s">
        <v>46</v>
      </c>
      <c r="E34" s="32" t="s">
        <v>46</v>
      </c>
      <c r="F34" s="32" t="s">
        <v>46</v>
      </c>
      <c r="G34" s="32" t="s">
        <v>46</v>
      </c>
      <c r="H34" s="32" t="s">
        <v>46</v>
      </c>
      <c r="I34" s="32" t="s">
        <v>46</v>
      </c>
      <c r="J34" s="32" t="s">
        <v>46</v>
      </c>
      <c r="K34" s="32" t="s">
        <v>46</v>
      </c>
      <c r="L34" s="32" t="s">
        <v>46</v>
      </c>
      <c r="M34" s="30">
        <v>285.88574286086401</v>
      </c>
      <c r="N34" s="30">
        <v>291.24155254186201</v>
      </c>
      <c r="O34" s="30">
        <v>285.32620935659997</v>
      </c>
      <c r="P34" s="31">
        <v>276.94378905085199</v>
      </c>
      <c r="Q34" s="31">
        <v>274.775810568542</v>
      </c>
    </row>
    <row r="35" spans="1:17" x14ac:dyDescent="0.25">
      <c r="A35" s="8" t="s">
        <v>115</v>
      </c>
      <c r="B35" s="32" t="s">
        <v>46</v>
      </c>
      <c r="C35" s="32" t="s">
        <v>46</v>
      </c>
      <c r="D35" s="32" t="s">
        <v>46</v>
      </c>
      <c r="E35" s="32" t="s">
        <v>46</v>
      </c>
      <c r="F35" s="32" t="s">
        <v>46</v>
      </c>
      <c r="G35" s="32" t="s">
        <v>46</v>
      </c>
      <c r="H35" s="32" t="s">
        <v>46</v>
      </c>
      <c r="I35" s="32" t="s">
        <v>46</v>
      </c>
      <c r="J35" s="32" t="s">
        <v>46</v>
      </c>
      <c r="K35" s="32" t="s">
        <v>46</v>
      </c>
      <c r="L35" s="32" t="s">
        <v>46</v>
      </c>
      <c r="M35" s="30">
        <v>281.55273644076198</v>
      </c>
      <c r="N35" s="30">
        <v>275.95563267083998</v>
      </c>
      <c r="O35" s="30">
        <v>274.20579245713299</v>
      </c>
      <c r="P35" s="31">
        <v>267.56243083690902</v>
      </c>
      <c r="Q35" s="31">
        <v>262.57375199984801</v>
      </c>
    </row>
    <row r="36" spans="1:17" x14ac:dyDescent="0.25">
      <c r="A36" s="8" t="s">
        <v>116</v>
      </c>
      <c r="B36" s="32" t="s">
        <v>46</v>
      </c>
      <c r="C36" s="32" t="s">
        <v>46</v>
      </c>
      <c r="D36" s="32" t="s">
        <v>46</v>
      </c>
      <c r="E36" s="32" t="s">
        <v>46</v>
      </c>
      <c r="F36" s="32" t="s">
        <v>46</v>
      </c>
      <c r="G36" s="32" t="s">
        <v>46</v>
      </c>
      <c r="H36" s="32" t="s">
        <v>46</v>
      </c>
      <c r="I36" s="32" t="s">
        <v>46</v>
      </c>
      <c r="J36" s="32" t="s">
        <v>46</v>
      </c>
      <c r="K36" s="32" t="s">
        <v>46</v>
      </c>
      <c r="L36" s="32" t="s">
        <v>46</v>
      </c>
      <c r="M36" s="31">
        <v>280.03169582158699</v>
      </c>
      <c r="N36" s="30">
        <v>282.68574650276298</v>
      </c>
      <c r="O36" s="31">
        <v>281.23332178227798</v>
      </c>
      <c r="P36" s="31">
        <v>270.42906023064597</v>
      </c>
      <c r="Q36" s="31">
        <v>276.12471518710299</v>
      </c>
    </row>
    <row r="37" spans="1:17" x14ac:dyDescent="0.25">
      <c r="A37" s="36" t="s">
        <v>117</v>
      </c>
      <c r="B37" s="37"/>
      <c r="C37" s="37"/>
      <c r="D37" s="37"/>
      <c r="E37" s="37"/>
      <c r="F37" s="37"/>
      <c r="G37" s="37"/>
      <c r="H37" s="37"/>
      <c r="I37" s="37"/>
      <c r="J37" s="37"/>
      <c r="K37" s="37"/>
      <c r="L37" s="37"/>
      <c r="M37" s="37"/>
      <c r="N37" s="37"/>
      <c r="O37" s="37"/>
      <c r="P37" s="37"/>
      <c r="Q37" s="37"/>
    </row>
    <row r="38" spans="1:17" x14ac:dyDescent="0.25">
      <c r="A38" s="8" t="s">
        <v>118</v>
      </c>
      <c r="B38" s="32" t="s">
        <v>46</v>
      </c>
      <c r="C38" s="32" t="s">
        <v>46</v>
      </c>
      <c r="D38" s="32" t="s">
        <v>46</v>
      </c>
      <c r="E38" s="32" t="s">
        <v>46</v>
      </c>
      <c r="F38" s="32" t="s">
        <v>46</v>
      </c>
      <c r="G38" s="32" t="s">
        <v>46</v>
      </c>
      <c r="H38" s="32" t="s">
        <v>46</v>
      </c>
      <c r="I38" s="32" t="s">
        <v>46</v>
      </c>
      <c r="J38" s="32" t="s">
        <v>46</v>
      </c>
      <c r="K38" s="30">
        <v>285.11447298351999</v>
      </c>
      <c r="L38" s="31">
        <v>281.63486214770899</v>
      </c>
      <c r="M38" s="30">
        <v>284.62385681865902</v>
      </c>
      <c r="N38" s="30">
        <v>290.905876776833</v>
      </c>
      <c r="O38" s="30">
        <v>283.84399043320298</v>
      </c>
      <c r="P38" s="31">
        <v>272.78412179675001</v>
      </c>
      <c r="Q38" s="31">
        <v>275.44618777822802</v>
      </c>
    </row>
    <row r="39" spans="1:17" x14ac:dyDescent="0.25">
      <c r="A39" s="8" t="s">
        <v>119</v>
      </c>
      <c r="B39" s="32" t="s">
        <v>46</v>
      </c>
      <c r="C39" s="32" t="s">
        <v>46</v>
      </c>
      <c r="D39" s="32" t="s">
        <v>46</v>
      </c>
      <c r="E39" s="32" t="s">
        <v>46</v>
      </c>
      <c r="F39" s="32" t="s">
        <v>46</v>
      </c>
      <c r="G39" s="32" t="s">
        <v>46</v>
      </c>
      <c r="H39" s="32" t="s">
        <v>46</v>
      </c>
      <c r="I39" s="32" t="s">
        <v>46</v>
      </c>
      <c r="J39" s="32" t="s">
        <v>46</v>
      </c>
      <c r="K39" s="30">
        <v>283.42436755129302</v>
      </c>
      <c r="L39" s="30">
        <v>281.31778907501598</v>
      </c>
      <c r="M39" s="30">
        <v>283.50154075134202</v>
      </c>
      <c r="N39" s="30">
        <v>285.26486386669001</v>
      </c>
      <c r="O39" s="30">
        <v>284.21874477153801</v>
      </c>
      <c r="P39" s="31">
        <v>272.61436455514797</v>
      </c>
      <c r="Q39" s="31">
        <v>271.298539001991</v>
      </c>
    </row>
    <row r="40" spans="1:17" x14ac:dyDescent="0.25">
      <c r="A40" s="8" t="s">
        <v>120</v>
      </c>
      <c r="B40" s="32" t="s">
        <v>46</v>
      </c>
      <c r="C40" s="32" t="s">
        <v>46</v>
      </c>
      <c r="D40" s="32" t="s">
        <v>46</v>
      </c>
      <c r="E40" s="32" t="s">
        <v>46</v>
      </c>
      <c r="F40" s="32" t="s">
        <v>46</v>
      </c>
      <c r="G40" s="32" t="s">
        <v>46</v>
      </c>
      <c r="H40" s="32" t="s">
        <v>46</v>
      </c>
      <c r="I40" s="32" t="s">
        <v>46</v>
      </c>
      <c r="J40" s="32" t="s">
        <v>46</v>
      </c>
      <c r="K40" s="30">
        <v>277.32789943850702</v>
      </c>
      <c r="L40" s="30">
        <v>276.088426993025</v>
      </c>
      <c r="M40" s="30">
        <v>280.79862439508997</v>
      </c>
      <c r="N40" s="30">
        <v>282.44023270609398</v>
      </c>
      <c r="O40" s="30">
        <v>276.451064231217</v>
      </c>
      <c r="P40" s="31">
        <v>269.29296682134702</v>
      </c>
      <c r="Q40" s="31">
        <v>267.23587713731303</v>
      </c>
    </row>
    <row r="41" spans="1:17" x14ac:dyDescent="0.25">
      <c r="A41" s="8" t="s">
        <v>121</v>
      </c>
      <c r="B41" s="32" t="s">
        <v>46</v>
      </c>
      <c r="C41" s="32" t="s">
        <v>46</v>
      </c>
      <c r="D41" s="32" t="s">
        <v>46</v>
      </c>
      <c r="E41" s="32" t="s">
        <v>46</v>
      </c>
      <c r="F41" s="32" t="s">
        <v>46</v>
      </c>
      <c r="G41" s="32" t="s">
        <v>46</v>
      </c>
      <c r="H41" s="32" t="s">
        <v>46</v>
      </c>
      <c r="I41" s="32" t="s">
        <v>46</v>
      </c>
      <c r="J41" s="32" t="s">
        <v>46</v>
      </c>
      <c r="K41" s="30">
        <v>281.11044884419198</v>
      </c>
      <c r="L41" s="30">
        <v>278.29547440714299</v>
      </c>
      <c r="M41" s="30">
        <v>278.36690443039203</v>
      </c>
      <c r="N41" s="30">
        <v>284.73206786443399</v>
      </c>
      <c r="O41" s="30">
        <v>278.61711640110701</v>
      </c>
      <c r="P41" s="31">
        <v>270.066244746694</v>
      </c>
      <c r="Q41" s="31">
        <v>270.98692491621199</v>
      </c>
    </row>
    <row r="42" spans="1:17" x14ac:dyDescent="0.25">
      <c r="A42" s="36" t="s">
        <v>122</v>
      </c>
      <c r="B42" s="37"/>
      <c r="C42" s="37"/>
      <c r="D42" s="37"/>
      <c r="E42" s="37"/>
      <c r="F42" s="37"/>
      <c r="G42" s="37"/>
      <c r="H42" s="37"/>
      <c r="I42" s="37"/>
      <c r="J42" s="37"/>
      <c r="K42" s="37"/>
      <c r="L42" s="37"/>
      <c r="M42" s="37"/>
      <c r="N42" s="37"/>
      <c r="O42" s="37"/>
      <c r="P42" s="37"/>
      <c r="Q42" s="37"/>
    </row>
    <row r="43" spans="1:17" x14ac:dyDescent="0.25">
      <c r="A43" s="8" t="s">
        <v>59</v>
      </c>
      <c r="B43" s="32" t="s">
        <v>46</v>
      </c>
      <c r="C43" s="32" t="s">
        <v>46</v>
      </c>
      <c r="D43" s="32" t="s">
        <v>46</v>
      </c>
      <c r="E43" s="32" t="s">
        <v>46</v>
      </c>
      <c r="F43" s="32" t="s">
        <v>46</v>
      </c>
      <c r="G43" s="32" t="s">
        <v>46</v>
      </c>
      <c r="H43" s="32" t="s">
        <v>46</v>
      </c>
      <c r="I43" s="32" t="s">
        <v>46</v>
      </c>
      <c r="J43" s="32" t="s">
        <v>46</v>
      </c>
      <c r="K43" s="32" t="s">
        <v>106</v>
      </c>
      <c r="L43" s="30">
        <v>243.026562073001</v>
      </c>
      <c r="M43" s="30">
        <v>246.36274684301901</v>
      </c>
      <c r="N43" s="30">
        <v>249.03359624158099</v>
      </c>
      <c r="O43" s="30">
        <v>242.41214653392299</v>
      </c>
      <c r="P43" s="31">
        <v>234.479574946979</v>
      </c>
      <c r="Q43" s="31">
        <v>235.80945861582299</v>
      </c>
    </row>
    <row r="44" spans="1:17" x14ac:dyDescent="0.25">
      <c r="A44" s="8" t="s">
        <v>123</v>
      </c>
      <c r="B44" s="32" t="s">
        <v>46</v>
      </c>
      <c r="C44" s="32" t="s">
        <v>46</v>
      </c>
      <c r="D44" s="32" t="s">
        <v>46</v>
      </c>
      <c r="E44" s="32" t="s">
        <v>46</v>
      </c>
      <c r="F44" s="32" t="s">
        <v>46</v>
      </c>
      <c r="G44" s="32" t="s">
        <v>46</v>
      </c>
      <c r="H44" s="32" t="s">
        <v>46</v>
      </c>
      <c r="I44" s="32" t="s">
        <v>46</v>
      </c>
      <c r="J44" s="32" t="s">
        <v>46</v>
      </c>
      <c r="K44" s="32" t="s">
        <v>106</v>
      </c>
      <c r="L44" s="30">
        <v>282.15779103521203</v>
      </c>
      <c r="M44" s="30">
        <v>285.48128144360697</v>
      </c>
      <c r="N44" s="30">
        <v>289.37147304347098</v>
      </c>
      <c r="O44" s="30">
        <v>285.15019907992797</v>
      </c>
      <c r="P44" s="31">
        <v>276.390131821284</v>
      </c>
      <c r="Q44" s="31">
        <v>275.81014735834299</v>
      </c>
    </row>
    <row r="45" spans="1:17" x14ac:dyDescent="0.25">
      <c r="A45" s="36" t="s">
        <v>124</v>
      </c>
      <c r="B45" s="37"/>
      <c r="C45" s="37"/>
      <c r="D45" s="37"/>
      <c r="E45" s="37"/>
      <c r="F45" s="37"/>
      <c r="G45" s="37"/>
      <c r="H45" s="37"/>
      <c r="I45" s="37"/>
      <c r="J45" s="37"/>
      <c r="K45" s="37"/>
      <c r="L45" s="37"/>
      <c r="M45" s="37"/>
      <c r="N45" s="37"/>
      <c r="O45" s="37"/>
      <c r="P45" s="37"/>
      <c r="Q45" s="37"/>
    </row>
    <row r="46" spans="1:17" x14ac:dyDescent="0.25">
      <c r="A46" s="8" t="s">
        <v>60</v>
      </c>
      <c r="B46" s="32" t="s">
        <v>46</v>
      </c>
      <c r="C46" s="32" t="s">
        <v>46</v>
      </c>
      <c r="D46" s="32" t="s">
        <v>46</v>
      </c>
      <c r="E46" s="32" t="s">
        <v>46</v>
      </c>
      <c r="F46" s="32" t="s">
        <v>46</v>
      </c>
      <c r="G46" s="32" t="s">
        <v>46</v>
      </c>
      <c r="H46" s="32" t="s">
        <v>46</v>
      </c>
      <c r="I46" s="32" t="s">
        <v>46</v>
      </c>
      <c r="J46" s="32" t="s">
        <v>46</v>
      </c>
      <c r="K46" s="32" t="s">
        <v>106</v>
      </c>
      <c r="L46" s="30">
        <v>244.75998408003801</v>
      </c>
      <c r="M46" s="30">
        <v>251.750867472187</v>
      </c>
      <c r="N46" s="30">
        <v>249.90512921521801</v>
      </c>
      <c r="O46" s="30">
        <v>241.65527898651399</v>
      </c>
      <c r="P46" s="31">
        <v>236.006403874027</v>
      </c>
      <c r="Q46" s="31">
        <v>231.75504235543801</v>
      </c>
    </row>
    <row r="47" spans="1:17" x14ac:dyDescent="0.25">
      <c r="A47" s="11" t="s">
        <v>125</v>
      </c>
      <c r="B47" s="33" t="s">
        <v>46</v>
      </c>
      <c r="C47" s="33" t="s">
        <v>46</v>
      </c>
      <c r="D47" s="33" t="s">
        <v>46</v>
      </c>
      <c r="E47" s="33" t="s">
        <v>46</v>
      </c>
      <c r="F47" s="33" t="s">
        <v>46</v>
      </c>
      <c r="G47" s="33" t="s">
        <v>46</v>
      </c>
      <c r="H47" s="33" t="s">
        <v>46</v>
      </c>
      <c r="I47" s="33" t="s">
        <v>46</v>
      </c>
      <c r="J47" s="33" t="s">
        <v>46</v>
      </c>
      <c r="K47" s="33" t="s">
        <v>106</v>
      </c>
      <c r="L47" s="34">
        <v>280.42474924304003</v>
      </c>
      <c r="M47" s="34">
        <v>283.23805656314801</v>
      </c>
      <c r="N47" s="34">
        <v>286.54079570741902</v>
      </c>
      <c r="O47" s="34">
        <v>282.92139554002603</v>
      </c>
      <c r="P47" s="35">
        <v>274.481788539869</v>
      </c>
      <c r="Q47" s="35">
        <v>274.34764763003</v>
      </c>
    </row>
    <row r="48" spans="1:17" x14ac:dyDescent="0.25">
      <c r="A48" s="14" t="s">
        <v>47</v>
      </c>
    </row>
    <row r="49" spans="1:1" x14ac:dyDescent="0.25">
      <c r="A49" s="15" t="s">
        <v>127</v>
      </c>
    </row>
    <row r="50" spans="1:1" x14ac:dyDescent="0.25">
      <c r="A50" s="15" t="s">
        <v>128</v>
      </c>
    </row>
    <row r="51" spans="1:1" x14ac:dyDescent="0.25">
      <c r="A51" s="15" t="s">
        <v>48</v>
      </c>
    </row>
    <row r="52" spans="1:1" x14ac:dyDescent="0.25">
      <c r="A52" s="15" t="s">
        <v>49</v>
      </c>
    </row>
    <row r="53" spans="1:1" x14ac:dyDescent="0.25">
      <c r="A53" s="15" t="s">
        <v>140</v>
      </c>
    </row>
    <row r="54" spans="1:1" x14ac:dyDescent="0.25">
      <c r="A54" s="15" t="s">
        <v>143</v>
      </c>
    </row>
  </sheetData>
  <mergeCells count="10">
    <mergeCell ref="A45:Q45"/>
    <mergeCell ref="A15:Q15"/>
    <mergeCell ref="A12:Q12"/>
    <mergeCell ref="A28:Q28"/>
    <mergeCell ref="A42:Q42"/>
    <mergeCell ref="A32:Q32"/>
    <mergeCell ref="A25:Q25"/>
    <mergeCell ref="A7:Q7"/>
    <mergeCell ref="A19:Q19"/>
    <mergeCell ref="A37:Q3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5"/>
  <sheetViews>
    <sheetView workbookViewId="0"/>
  </sheetViews>
  <sheetFormatPr defaultRowHeight="15" x14ac:dyDescent="0.25"/>
  <cols>
    <col min="1" max="1" width="56" customWidth="1"/>
    <col min="2" max="2" width="64" customWidth="1"/>
    <col min="3" max="3" width="97" customWidth="1"/>
  </cols>
  <sheetData>
    <row r="1" spans="1:3" ht="22.5" x14ac:dyDescent="0.3">
      <c r="A1" s="2" t="s">
        <v>22</v>
      </c>
    </row>
    <row r="2" spans="1:3" x14ac:dyDescent="0.25">
      <c r="A2" s="3" t="s">
        <v>23</v>
      </c>
    </row>
    <row r="4" spans="1:3" x14ac:dyDescent="0.25">
      <c r="A4" s="3" t="s">
        <v>1</v>
      </c>
    </row>
    <row r="5" spans="1:3" x14ac:dyDescent="0.25">
      <c r="A5" s="4" t="s">
        <v>24</v>
      </c>
      <c r="B5" s="5" t="s">
        <v>25</v>
      </c>
      <c r="C5" s="5" t="s">
        <v>26</v>
      </c>
    </row>
    <row r="6" spans="1:3" x14ac:dyDescent="0.25">
      <c r="A6" s="36" t="s">
        <v>27</v>
      </c>
      <c r="B6" s="37"/>
      <c r="C6" s="37"/>
    </row>
    <row r="7" spans="1:3" x14ac:dyDescent="0.25">
      <c r="A7" s="6" t="s">
        <v>28</v>
      </c>
      <c r="B7" s="7">
        <v>7900</v>
      </c>
      <c r="C7" s="7">
        <v>3527000</v>
      </c>
    </row>
    <row r="8" spans="1:3" x14ac:dyDescent="0.25">
      <c r="A8" s="8" t="s">
        <v>29</v>
      </c>
      <c r="B8" s="9">
        <v>7300</v>
      </c>
      <c r="C8" s="9">
        <v>3261000</v>
      </c>
    </row>
    <row r="9" spans="1:3" x14ac:dyDescent="0.25">
      <c r="A9" s="8" t="s">
        <v>30</v>
      </c>
      <c r="B9" s="10">
        <v>600</v>
      </c>
      <c r="C9" s="9">
        <v>264000</v>
      </c>
    </row>
    <row r="10" spans="1:3" x14ac:dyDescent="0.25">
      <c r="A10" s="36" t="s">
        <v>31</v>
      </c>
      <c r="B10" s="37"/>
      <c r="C10" s="37"/>
    </row>
    <row r="11" spans="1:3" x14ac:dyDescent="0.25">
      <c r="A11" s="6" t="s">
        <v>28</v>
      </c>
      <c r="B11" s="7">
        <v>8500</v>
      </c>
      <c r="C11" s="7">
        <v>3733000</v>
      </c>
    </row>
    <row r="12" spans="1:3" x14ac:dyDescent="0.25">
      <c r="A12" s="8" t="s">
        <v>29</v>
      </c>
      <c r="B12" s="9">
        <v>7900</v>
      </c>
      <c r="C12" s="9">
        <v>3442000</v>
      </c>
    </row>
    <row r="13" spans="1:3" x14ac:dyDescent="0.25">
      <c r="A13" s="11" t="s">
        <v>30</v>
      </c>
      <c r="B13" s="12">
        <v>700</v>
      </c>
      <c r="C13" s="13">
        <v>289000</v>
      </c>
    </row>
    <row r="14" spans="1:3" x14ac:dyDescent="0.25">
      <c r="A14" s="14" t="s">
        <v>32</v>
      </c>
    </row>
    <row r="15" spans="1:3" x14ac:dyDescent="0.25">
      <c r="A15" s="15" t="s">
        <v>34</v>
      </c>
    </row>
  </sheetData>
  <mergeCells count="2">
    <mergeCell ref="A6:C6"/>
    <mergeCell ref="A10:C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
  <sheetViews>
    <sheetView workbookViewId="0"/>
  </sheetViews>
  <sheetFormatPr defaultRowHeight="15" x14ac:dyDescent="0.25"/>
  <cols>
    <col min="1" max="1" width="16" customWidth="1"/>
    <col min="2" max="6" width="14" customWidth="1"/>
  </cols>
  <sheetData>
    <row r="1" spans="1:6" ht="22.5" x14ac:dyDescent="0.3">
      <c r="A1" s="2" t="s">
        <v>22</v>
      </c>
    </row>
    <row r="2" spans="1:6" x14ac:dyDescent="0.25">
      <c r="A2" s="3" t="s">
        <v>23</v>
      </c>
    </row>
    <row r="4" spans="1:6" x14ac:dyDescent="0.25">
      <c r="A4" s="3" t="s">
        <v>2</v>
      </c>
    </row>
    <row r="5" spans="1:6" x14ac:dyDescent="0.25">
      <c r="A5" s="38" t="s">
        <v>35</v>
      </c>
      <c r="B5" s="40" t="s">
        <v>36</v>
      </c>
      <c r="C5" s="41"/>
      <c r="D5" s="41"/>
      <c r="E5" s="40" t="s">
        <v>37</v>
      </c>
      <c r="F5" s="41"/>
    </row>
    <row r="6" spans="1:6" ht="44.25" customHeight="1" x14ac:dyDescent="0.25">
      <c r="A6" s="39"/>
      <c r="B6" s="16" t="s">
        <v>38</v>
      </c>
      <c r="C6" s="16" t="s">
        <v>39</v>
      </c>
      <c r="D6" s="16" t="s">
        <v>40</v>
      </c>
      <c r="E6" s="16" t="s">
        <v>38</v>
      </c>
      <c r="F6" s="16" t="s">
        <v>41</v>
      </c>
    </row>
    <row r="7" spans="1:6" x14ac:dyDescent="0.25">
      <c r="A7" s="6" t="s">
        <v>28</v>
      </c>
      <c r="B7" s="17">
        <v>89.030107857556601</v>
      </c>
      <c r="C7" s="17">
        <v>77.191118157502203</v>
      </c>
      <c r="D7" s="17">
        <v>400</v>
      </c>
      <c r="E7" s="17">
        <v>90.696131275713398</v>
      </c>
      <c r="F7" s="7">
        <v>7400</v>
      </c>
    </row>
    <row r="8" spans="1:6" x14ac:dyDescent="0.25">
      <c r="A8" s="18" t="s">
        <v>29</v>
      </c>
      <c r="B8" s="10">
        <v>93.3075397604496</v>
      </c>
      <c r="C8" s="10">
        <v>93.041662307413205</v>
      </c>
      <c r="D8" s="10">
        <v>350</v>
      </c>
      <c r="E8" s="10">
        <v>90.631998542550704</v>
      </c>
      <c r="F8" s="9">
        <v>6800</v>
      </c>
    </row>
    <row r="9" spans="1:6" x14ac:dyDescent="0.25">
      <c r="A9" s="19" t="s">
        <v>30</v>
      </c>
      <c r="B9" s="12">
        <v>37.438211945235103</v>
      </c>
      <c r="C9" s="12">
        <v>28.899679835357901</v>
      </c>
      <c r="D9" s="12">
        <v>50</v>
      </c>
      <c r="E9" s="12">
        <v>92.493792787679894</v>
      </c>
      <c r="F9" s="12">
        <v>600</v>
      </c>
    </row>
    <row r="10" spans="1:6" x14ac:dyDescent="0.25">
      <c r="A10" s="14" t="s">
        <v>42</v>
      </c>
    </row>
    <row r="11" spans="1:6" x14ac:dyDescent="0.25">
      <c r="A11" s="15" t="s">
        <v>33</v>
      </c>
    </row>
  </sheetData>
  <mergeCells count="3">
    <mergeCell ref="A5:A6"/>
    <mergeCell ref="E5:F5"/>
    <mergeCell ref="B5:D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
  <sheetViews>
    <sheetView workbookViewId="0"/>
  </sheetViews>
  <sheetFormatPr defaultRowHeight="15" x14ac:dyDescent="0.25"/>
  <cols>
    <col min="1" max="1" width="16" customWidth="1"/>
    <col min="2" max="6" width="14" customWidth="1"/>
  </cols>
  <sheetData>
    <row r="1" spans="1:6" ht="22.5" x14ac:dyDescent="0.3">
      <c r="A1" s="2" t="s">
        <v>22</v>
      </c>
    </row>
    <row r="2" spans="1:6" x14ac:dyDescent="0.25">
      <c r="A2" s="3" t="s">
        <v>23</v>
      </c>
    </row>
    <row r="4" spans="1:6" x14ac:dyDescent="0.25">
      <c r="A4" s="3" t="s">
        <v>3</v>
      </c>
    </row>
    <row r="5" spans="1:6" x14ac:dyDescent="0.25">
      <c r="A5" s="38" t="s">
        <v>35</v>
      </c>
      <c r="B5" s="40" t="s">
        <v>36</v>
      </c>
      <c r="C5" s="41"/>
      <c r="D5" s="41"/>
      <c r="E5" s="40" t="s">
        <v>37</v>
      </c>
      <c r="F5" s="41"/>
    </row>
    <row r="6" spans="1:6" ht="44.25" customHeight="1" x14ac:dyDescent="0.25">
      <c r="A6" s="39"/>
      <c r="B6" s="16" t="s">
        <v>38</v>
      </c>
      <c r="C6" s="16" t="s">
        <v>39</v>
      </c>
      <c r="D6" s="16" t="s">
        <v>40</v>
      </c>
      <c r="E6" s="16" t="s">
        <v>38</v>
      </c>
      <c r="F6" s="16" t="s">
        <v>41</v>
      </c>
    </row>
    <row r="7" spans="1:6" x14ac:dyDescent="0.25">
      <c r="A7" s="6" t="s">
        <v>28</v>
      </c>
      <c r="B7" s="17">
        <v>84.631594807706307</v>
      </c>
      <c r="C7" s="17">
        <v>68.083665667919703</v>
      </c>
      <c r="D7" s="17">
        <v>440</v>
      </c>
      <c r="E7" s="17">
        <v>88.860293158689899</v>
      </c>
      <c r="F7" s="7">
        <v>8200</v>
      </c>
    </row>
    <row r="8" spans="1:6" x14ac:dyDescent="0.25">
      <c r="A8" s="18" t="s">
        <v>29</v>
      </c>
      <c r="B8" s="10">
        <v>88.797679679872402</v>
      </c>
      <c r="C8" s="10">
        <v>86.937016483462202</v>
      </c>
      <c r="D8" s="10">
        <v>380</v>
      </c>
      <c r="E8" s="10">
        <v>88.865239579434999</v>
      </c>
      <c r="F8" s="9">
        <v>7600</v>
      </c>
    </row>
    <row r="9" spans="1:6" x14ac:dyDescent="0.25">
      <c r="A9" s="19" t="s">
        <v>30</v>
      </c>
      <c r="B9" s="12">
        <v>34.946454106252901</v>
      </c>
      <c r="C9" s="12">
        <v>29.370108047544999</v>
      </c>
      <c r="D9" s="12">
        <v>60</v>
      </c>
      <c r="E9" s="12">
        <v>88.806392516159406</v>
      </c>
      <c r="F9" s="12">
        <v>600</v>
      </c>
    </row>
    <row r="10" spans="1:6" x14ac:dyDescent="0.25">
      <c r="A10" s="14" t="s">
        <v>42</v>
      </c>
    </row>
    <row r="11" spans="1:6" x14ac:dyDescent="0.25">
      <c r="A11" s="15" t="s">
        <v>33</v>
      </c>
    </row>
  </sheetData>
  <mergeCells count="3">
    <mergeCell ref="A5:A6"/>
    <mergeCell ref="E5:F5"/>
    <mergeCell ref="B5:D5"/>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
  <sheetViews>
    <sheetView workbookViewId="0"/>
  </sheetViews>
  <sheetFormatPr defaultRowHeight="15" x14ac:dyDescent="0.25"/>
  <cols>
    <col min="1" max="1" width="16" customWidth="1"/>
    <col min="2" max="6" width="14" customWidth="1"/>
  </cols>
  <sheetData>
    <row r="1" spans="1:6" ht="22.5" x14ac:dyDescent="0.3">
      <c r="A1" s="2" t="s">
        <v>22</v>
      </c>
    </row>
    <row r="2" spans="1:6" x14ac:dyDescent="0.25">
      <c r="A2" s="3" t="s">
        <v>23</v>
      </c>
    </row>
    <row r="4" spans="1:6" x14ac:dyDescent="0.25">
      <c r="A4" s="3" t="s">
        <v>4</v>
      </c>
    </row>
    <row r="5" spans="1:6" x14ac:dyDescent="0.25">
      <c r="A5" s="38" t="s">
        <v>35</v>
      </c>
      <c r="B5" s="40" t="s">
        <v>36</v>
      </c>
      <c r="C5" s="41"/>
      <c r="D5" s="41"/>
      <c r="E5" s="40" t="s">
        <v>37</v>
      </c>
      <c r="F5" s="41"/>
    </row>
    <row r="6" spans="1:6" ht="44.25" customHeight="1" x14ac:dyDescent="0.25">
      <c r="A6" s="39"/>
      <c r="B6" s="16" t="s">
        <v>38</v>
      </c>
      <c r="C6" s="16" t="s">
        <v>39</v>
      </c>
      <c r="D6" s="16" t="s">
        <v>40</v>
      </c>
      <c r="E6" s="16" t="s">
        <v>38</v>
      </c>
      <c r="F6" s="16" t="s">
        <v>41</v>
      </c>
    </row>
    <row r="7" spans="1:6" x14ac:dyDescent="0.25">
      <c r="A7" s="6" t="s">
        <v>28</v>
      </c>
      <c r="B7" s="17">
        <v>89.030107857556601</v>
      </c>
      <c r="C7" s="17">
        <v>77.191118157502203</v>
      </c>
      <c r="D7" s="17">
        <v>410</v>
      </c>
      <c r="E7" s="17">
        <v>90.690033624829596</v>
      </c>
      <c r="F7" s="7">
        <v>7600</v>
      </c>
    </row>
    <row r="8" spans="1:6" x14ac:dyDescent="0.25">
      <c r="A8" s="18" t="s">
        <v>29</v>
      </c>
      <c r="B8" s="10">
        <v>93.3075397604496</v>
      </c>
      <c r="C8" s="10">
        <v>93.041662307413205</v>
      </c>
      <c r="D8" s="10">
        <v>350</v>
      </c>
      <c r="E8" s="10">
        <v>90.630043483176195</v>
      </c>
      <c r="F8" s="9">
        <v>7000</v>
      </c>
    </row>
    <row r="9" spans="1:6" x14ac:dyDescent="0.25">
      <c r="A9" s="19" t="s">
        <v>30</v>
      </c>
      <c r="B9" s="12">
        <v>37.438211945235103</v>
      </c>
      <c r="C9" s="12">
        <v>28.899679835357901</v>
      </c>
      <c r="D9" s="12">
        <v>60</v>
      </c>
      <c r="E9" s="12">
        <v>92.109046762922205</v>
      </c>
      <c r="F9" s="12">
        <v>600</v>
      </c>
    </row>
    <row r="10" spans="1:6" x14ac:dyDescent="0.25">
      <c r="A10" s="14" t="s">
        <v>42</v>
      </c>
    </row>
    <row r="11" spans="1:6" x14ac:dyDescent="0.25">
      <c r="A11" s="15" t="s">
        <v>34</v>
      </c>
    </row>
  </sheetData>
  <mergeCells count="3">
    <mergeCell ref="A5:A6"/>
    <mergeCell ref="E5:F5"/>
    <mergeCell ref="B5:D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1"/>
  <sheetViews>
    <sheetView workbookViewId="0"/>
  </sheetViews>
  <sheetFormatPr defaultRowHeight="15" x14ac:dyDescent="0.25"/>
  <cols>
    <col min="1" max="1" width="16" customWidth="1"/>
    <col min="2" max="6" width="14" customWidth="1"/>
  </cols>
  <sheetData>
    <row r="1" spans="1:6" ht="22.5" x14ac:dyDescent="0.3">
      <c r="A1" s="2" t="s">
        <v>22</v>
      </c>
    </row>
    <row r="2" spans="1:6" x14ac:dyDescent="0.25">
      <c r="A2" s="3" t="s">
        <v>23</v>
      </c>
    </row>
    <row r="4" spans="1:6" x14ac:dyDescent="0.25">
      <c r="A4" s="3" t="s">
        <v>5</v>
      </c>
    </row>
    <row r="5" spans="1:6" x14ac:dyDescent="0.25">
      <c r="A5" s="38" t="s">
        <v>35</v>
      </c>
      <c r="B5" s="40" t="s">
        <v>36</v>
      </c>
      <c r="C5" s="41"/>
      <c r="D5" s="41"/>
      <c r="E5" s="40" t="s">
        <v>37</v>
      </c>
      <c r="F5" s="41"/>
    </row>
    <row r="6" spans="1:6" ht="44.25" customHeight="1" x14ac:dyDescent="0.25">
      <c r="A6" s="39"/>
      <c r="B6" s="16" t="s">
        <v>38</v>
      </c>
      <c r="C6" s="16" t="s">
        <v>39</v>
      </c>
      <c r="D6" s="16" t="s">
        <v>40</v>
      </c>
      <c r="E6" s="16" t="s">
        <v>38</v>
      </c>
      <c r="F6" s="16" t="s">
        <v>41</v>
      </c>
    </row>
    <row r="7" spans="1:6" x14ac:dyDescent="0.25">
      <c r="A7" s="6" t="s">
        <v>28</v>
      </c>
      <c r="B7" s="17">
        <v>84.631594807706307</v>
      </c>
      <c r="C7" s="17">
        <v>68.083665667919703</v>
      </c>
      <c r="D7" s="17">
        <v>440</v>
      </c>
      <c r="E7" s="17">
        <v>88.620988744927701</v>
      </c>
      <c r="F7" s="7">
        <v>8200</v>
      </c>
    </row>
    <row r="8" spans="1:6" x14ac:dyDescent="0.25">
      <c r="A8" s="18" t="s">
        <v>29</v>
      </c>
      <c r="B8" s="10">
        <v>88.797679679872402</v>
      </c>
      <c r="C8" s="10">
        <v>86.937016483462202</v>
      </c>
      <c r="D8" s="10">
        <v>380</v>
      </c>
      <c r="E8" s="10">
        <v>88.475032025430494</v>
      </c>
      <c r="F8" s="9">
        <v>7600</v>
      </c>
    </row>
    <row r="9" spans="1:6" x14ac:dyDescent="0.25">
      <c r="A9" s="19" t="s">
        <v>30</v>
      </c>
      <c r="B9" s="12">
        <v>34.946454106252901</v>
      </c>
      <c r="C9" s="12">
        <v>29.370108047544999</v>
      </c>
      <c r="D9" s="12">
        <v>60</v>
      </c>
      <c r="E9" s="12">
        <v>92.916717236817405</v>
      </c>
      <c r="F9" s="12">
        <v>700</v>
      </c>
    </row>
    <row r="10" spans="1:6" x14ac:dyDescent="0.25">
      <c r="A10" s="14" t="s">
        <v>42</v>
      </c>
    </row>
    <row r="11" spans="1:6" x14ac:dyDescent="0.25">
      <c r="A11" s="15" t="s">
        <v>34</v>
      </c>
    </row>
  </sheetData>
  <mergeCells count="3">
    <mergeCell ref="A5:A6"/>
    <mergeCell ref="E5:F5"/>
    <mergeCell ref="B5:D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1"/>
  <sheetViews>
    <sheetView workbookViewId="0"/>
  </sheetViews>
  <sheetFormatPr defaultRowHeight="15" x14ac:dyDescent="0.25"/>
  <cols>
    <col min="1" max="1" width="34" customWidth="1"/>
  </cols>
  <sheetData>
    <row r="1" spans="1:14" ht="22.5" x14ac:dyDescent="0.3">
      <c r="A1" s="2" t="s">
        <v>22</v>
      </c>
    </row>
    <row r="2" spans="1:14" x14ac:dyDescent="0.25">
      <c r="A2" s="3" t="s">
        <v>23</v>
      </c>
    </row>
    <row r="4" spans="1:14" x14ac:dyDescent="0.25">
      <c r="A4" s="3" t="s">
        <v>6</v>
      </c>
    </row>
    <row r="5" spans="1:14" x14ac:dyDescent="0.25">
      <c r="A5" s="4" t="s">
        <v>43</v>
      </c>
      <c r="B5" s="20">
        <v>1990</v>
      </c>
      <c r="C5" s="20">
        <v>1992</v>
      </c>
      <c r="D5" s="20">
        <v>1994</v>
      </c>
      <c r="E5" s="20">
        <v>1996</v>
      </c>
      <c r="F5" s="20">
        <v>1999</v>
      </c>
      <c r="G5" s="5" t="s">
        <v>44</v>
      </c>
      <c r="H5" s="5" t="s">
        <v>45</v>
      </c>
      <c r="I5" s="20">
        <v>2008</v>
      </c>
      <c r="J5" s="20">
        <v>2012</v>
      </c>
      <c r="K5" s="20">
        <v>2020</v>
      </c>
      <c r="L5" s="20">
        <v>2022</v>
      </c>
      <c r="M5" s="20">
        <v>2023</v>
      </c>
      <c r="N5" s="20">
        <v>2025</v>
      </c>
    </row>
    <row r="6" spans="1:14" x14ac:dyDescent="0.25">
      <c r="A6" s="8" t="s">
        <v>27</v>
      </c>
      <c r="B6" s="10">
        <v>6</v>
      </c>
      <c r="C6" s="10">
        <v>7</v>
      </c>
      <c r="D6" s="10">
        <v>7</v>
      </c>
      <c r="E6" s="10">
        <v>8</v>
      </c>
      <c r="F6" s="10">
        <v>8</v>
      </c>
      <c r="G6" s="10">
        <v>8</v>
      </c>
      <c r="H6" s="10">
        <v>5</v>
      </c>
      <c r="I6" s="10">
        <v>4</v>
      </c>
      <c r="J6" s="10">
        <v>2</v>
      </c>
      <c r="K6" s="10">
        <v>2</v>
      </c>
      <c r="L6" s="10">
        <v>2.3363849999999999</v>
      </c>
      <c r="M6" s="21" t="s">
        <v>46</v>
      </c>
      <c r="N6" s="10">
        <v>4.9863590000000002</v>
      </c>
    </row>
    <row r="7" spans="1:14" x14ac:dyDescent="0.25">
      <c r="A7" s="11" t="s">
        <v>31</v>
      </c>
      <c r="B7" s="12">
        <v>5</v>
      </c>
      <c r="C7" s="12">
        <v>6</v>
      </c>
      <c r="D7" s="12">
        <v>6</v>
      </c>
      <c r="E7" s="12">
        <v>7</v>
      </c>
      <c r="F7" s="12">
        <v>6</v>
      </c>
      <c r="G7" s="12">
        <v>8</v>
      </c>
      <c r="H7" s="12">
        <v>5</v>
      </c>
      <c r="I7" s="12">
        <v>4</v>
      </c>
      <c r="J7" s="12">
        <v>2</v>
      </c>
      <c r="K7" s="12">
        <v>2</v>
      </c>
      <c r="L7" s="22" t="s">
        <v>46</v>
      </c>
      <c r="M7" s="12">
        <v>3.0841500000000002</v>
      </c>
      <c r="N7" s="12">
        <v>3.8159640000000001</v>
      </c>
    </row>
    <row r="8" spans="1:14" x14ac:dyDescent="0.25">
      <c r="A8" s="14" t="s">
        <v>47</v>
      </c>
    </row>
    <row r="9" spans="1:14" x14ac:dyDescent="0.25">
      <c r="A9" s="15" t="s">
        <v>48</v>
      </c>
    </row>
    <row r="10" spans="1:14" x14ac:dyDescent="0.25">
      <c r="A10" s="15" t="s">
        <v>49</v>
      </c>
    </row>
    <row r="11" spans="1:14" x14ac:dyDescent="0.25">
      <c r="A11" s="15" t="s">
        <v>50</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1"/>
  <sheetViews>
    <sheetView workbookViewId="0"/>
  </sheetViews>
  <sheetFormatPr defaultRowHeight="15" x14ac:dyDescent="0.25"/>
  <cols>
    <col min="1" max="1" width="34" customWidth="1"/>
  </cols>
  <sheetData>
    <row r="1" spans="1:14" ht="22.5" x14ac:dyDescent="0.3">
      <c r="A1" s="2" t="s">
        <v>22</v>
      </c>
    </row>
    <row r="2" spans="1:14" x14ac:dyDescent="0.25">
      <c r="A2" s="3" t="s">
        <v>23</v>
      </c>
    </row>
    <row r="4" spans="1:14" x14ac:dyDescent="0.25">
      <c r="A4" s="3" t="s">
        <v>7</v>
      </c>
    </row>
    <row r="5" spans="1:14" x14ac:dyDescent="0.25">
      <c r="A5" s="4" t="s">
        <v>43</v>
      </c>
      <c r="B5" s="20">
        <v>1990</v>
      </c>
      <c r="C5" s="20">
        <v>1992</v>
      </c>
      <c r="D5" s="20">
        <v>1994</v>
      </c>
      <c r="E5" s="20">
        <v>1996</v>
      </c>
      <c r="F5" s="20">
        <v>1999</v>
      </c>
      <c r="G5" s="5" t="s">
        <v>44</v>
      </c>
      <c r="H5" s="5" t="s">
        <v>45</v>
      </c>
      <c r="I5" s="20">
        <v>2008</v>
      </c>
      <c r="J5" s="20">
        <v>2012</v>
      </c>
      <c r="K5" s="20">
        <v>2020</v>
      </c>
      <c r="L5" s="20">
        <v>2022</v>
      </c>
      <c r="M5" s="20">
        <v>2023</v>
      </c>
      <c r="N5" s="20">
        <v>2025</v>
      </c>
    </row>
    <row r="6" spans="1:14" x14ac:dyDescent="0.25">
      <c r="A6" s="8" t="s">
        <v>27</v>
      </c>
      <c r="B6" s="10">
        <v>5</v>
      </c>
      <c r="C6" s="10">
        <v>7</v>
      </c>
      <c r="D6" s="10">
        <v>8</v>
      </c>
      <c r="E6" s="10">
        <v>8</v>
      </c>
      <c r="F6" s="10">
        <v>7</v>
      </c>
      <c r="G6" s="10">
        <v>7</v>
      </c>
      <c r="H6" s="10">
        <v>3</v>
      </c>
      <c r="I6" s="10">
        <v>3</v>
      </c>
      <c r="J6" s="10">
        <v>1</v>
      </c>
      <c r="K6" s="10">
        <v>2</v>
      </c>
      <c r="L6" s="10">
        <v>1.8715889999999999</v>
      </c>
      <c r="M6" s="21" t="s">
        <v>46</v>
      </c>
      <c r="N6" s="10">
        <v>3.5780349999999999</v>
      </c>
    </row>
    <row r="7" spans="1:14" x14ac:dyDescent="0.25">
      <c r="A7" s="11" t="s">
        <v>31</v>
      </c>
      <c r="B7" s="12">
        <v>5</v>
      </c>
      <c r="C7" s="12">
        <v>6</v>
      </c>
      <c r="D7" s="12">
        <v>6</v>
      </c>
      <c r="E7" s="12">
        <v>7</v>
      </c>
      <c r="F7" s="12">
        <v>6</v>
      </c>
      <c r="G7" s="12">
        <v>8</v>
      </c>
      <c r="H7" s="12">
        <v>3</v>
      </c>
      <c r="I7" s="12">
        <v>3</v>
      </c>
      <c r="J7" s="12">
        <v>1</v>
      </c>
      <c r="K7" s="12">
        <v>2</v>
      </c>
      <c r="L7" s="22" t="s">
        <v>46</v>
      </c>
      <c r="M7" s="12">
        <v>2.3055289999999999</v>
      </c>
      <c r="N7" s="12">
        <v>3.2372960000000002</v>
      </c>
    </row>
    <row r="8" spans="1:14" x14ac:dyDescent="0.25">
      <c r="A8" s="14" t="s">
        <v>47</v>
      </c>
    </row>
    <row r="9" spans="1:14" x14ac:dyDescent="0.25">
      <c r="A9" s="15" t="s">
        <v>48</v>
      </c>
    </row>
    <row r="10" spans="1:14" x14ac:dyDescent="0.25">
      <c r="A10" s="15" t="s">
        <v>49</v>
      </c>
    </row>
    <row r="11" spans="1:14" x14ac:dyDescent="0.25">
      <c r="A11" s="15" t="s">
        <v>51</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52AC68927D7E439A5A78E5D0299ED8" ma:contentTypeVersion="61" ma:contentTypeDescription="Create a new document." ma:contentTypeScope="" ma:versionID="d9dd2b05c4ead62430db9f538e2faf19">
  <xsd:schema xmlns:xsd="http://www.w3.org/2001/XMLSchema" xmlns:xs="http://www.w3.org/2001/XMLSchema" xmlns:p="http://schemas.microsoft.com/office/2006/metadata/properties" xmlns:ns1="http://schemas.microsoft.com/sharepoint/v3" xmlns:ns2="314a293a-148a-421c-9e03-9d929aba5a9b" xmlns:ns3="460cbb50-dce1-43ad-b0a3-342ade86abf1" targetNamespace="http://schemas.microsoft.com/office/2006/metadata/properties" ma:root="true" ma:fieldsID="1e47af4bbab72252de390bc39738bc9e" ns1:_="" ns2:_="" ns3:_="">
    <xsd:import namespace="http://schemas.microsoft.com/sharepoint/v3"/>
    <xsd:import namespace="314a293a-148a-421c-9e03-9d929aba5a9b"/>
    <xsd:import namespace="460cbb50-dce1-43ad-b0a3-342ade86abf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4a293a-148a-421c-9e03-9d929aba5a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837c2f1-5aef-4158-9f4d-c891953a27c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ArchiverLinkFileType" ma:index="24"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0cbb50-dce1-43ad-b0a3-342ade86abf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65e01ca-5760-404c-92c6-4df52b1f11e1}" ma:internalName="TaxCatchAll" ma:showField="CatchAllData" ma:web="460cbb50-dce1-43ad-b0a3-342ade86abf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0cbb50-dce1-43ad-b0a3-342ade86abf1" xsi:nil="true"/>
    <_ip_UnifiedCompliancePolicyUIAction xmlns="http://schemas.microsoft.com/sharepoint/v3" xsi:nil="true"/>
    <lcf76f155ced4ddcb4097134ff3c332f xmlns="314a293a-148a-421c-9e03-9d929aba5a9b">
      <Terms xmlns="http://schemas.microsoft.com/office/infopath/2007/PartnerControls"/>
    </lcf76f155ced4ddcb4097134ff3c332f>
    <ArchiverLinkFileType xmlns="314a293a-148a-421c-9e03-9d929aba5a9b"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0CBEB9C-D6D7-463E-B896-F839E467375A}"/>
</file>

<file path=customXml/itemProps2.xml><?xml version="1.0" encoding="utf-8"?>
<ds:datastoreItem xmlns:ds="http://schemas.openxmlformats.org/officeDocument/2006/customXml" ds:itemID="{E6FDB58B-3257-45CC-A3E0-AC64B77F5394}"/>
</file>

<file path=customXml/itemProps3.xml><?xml version="1.0" encoding="utf-8"?>
<ds:datastoreItem xmlns:ds="http://schemas.openxmlformats.org/officeDocument/2006/customXml" ds:itemID="{2489FD8C-64D9-48AF-84A2-EC51C7C014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List of Tables</vt:lpstr>
      <vt:lpstr>R Samplesize</vt:lpstr>
      <vt:lpstr>M Samplesize</vt:lpstr>
      <vt:lpstr>R Participation Age 9</vt:lpstr>
      <vt:lpstr>R Participation Age 13</vt:lpstr>
      <vt:lpstr>M Participation Age 9</vt:lpstr>
      <vt:lpstr>M Participation Age 13</vt:lpstr>
      <vt:lpstr>RED Exclusion rates</vt:lpstr>
      <vt:lpstr>MAT Exclusion rates</vt:lpstr>
      <vt:lpstr>SDEL_Identified RED</vt:lpstr>
      <vt:lpstr>SDEL_Identified MAT</vt:lpstr>
      <vt:lpstr>R Type of Accommodation A09</vt:lpstr>
      <vt:lpstr>R Type of Accommodation A13</vt:lpstr>
      <vt:lpstr>M Type of Accommodation A09</vt:lpstr>
      <vt:lpstr>M Type of Accommodation A13</vt:lpstr>
      <vt:lpstr>RP-Performance-RED-a09</vt:lpstr>
      <vt:lpstr>RP-Performance-RED-a13</vt:lpstr>
      <vt:lpstr>RP-Performance-MAT-a09</vt:lpstr>
      <vt:lpstr>RP-Performance-MAT-a13</vt:lpstr>
      <vt:lpstr>MN-Performance-RED-a09</vt:lpstr>
      <vt:lpstr>MN-Performance-RED-a13</vt:lpstr>
      <vt:lpstr>MN-Performance-MAT-a09</vt:lpstr>
      <vt:lpstr>MN-Performance-MAT-a13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Technical appendix tables for 2025 long-term trend reading and mathematics Assessments At Ages 9 and 13</dc:title>
  <dc:subject>Long-Term Trend Reading and Mathematics</dc:subject>
  <dc:creator>National Center for Education Statistics (NCES)</dc:creator>
  <cp:keywords>NAEP, long-term trend, performance results, participation rate, SD/EL, accommodation type</cp:keywords>
  <cp:lastModifiedBy>McCarthy, Jillian</cp:lastModifiedBy>
  <dcterms:created xsi:type="dcterms:W3CDTF">2026-04-30T13:31:26Z</dcterms:created>
  <dcterms:modified xsi:type="dcterms:W3CDTF">2026-04-30T13:34:44Z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0x0101009A52AC68927D7E439A5A78E5D0299ED8</vt:lpwstr>
  </property>
</Properties>
</file>