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95" windowWidth="15420" windowHeight="4140" tabRatio="804"/>
  </bookViews>
  <sheets>
    <sheet name="Access_APUSHist" sheetId="8" r:id="rId1"/>
    <sheet name="Took_APUSHist" sheetId="6" r:id="rId2"/>
    <sheet name="t-tests" sheetId="9" r:id="rId3"/>
    <sheet name="Sheet1" sheetId="10" r:id="rId4"/>
  </sheets>
  <calcPr calcId="125725"/>
</workbook>
</file>

<file path=xl/calcChain.xml><?xml version="1.0" encoding="utf-8"?>
<calcChain xmlns="http://schemas.openxmlformats.org/spreadsheetml/2006/main">
  <c r="I221" i="9"/>
  <c r="H221"/>
  <c r="I220"/>
  <c r="H220"/>
  <c r="I219"/>
  <c r="H219"/>
  <c r="I218"/>
  <c r="H218"/>
  <c r="I217"/>
  <c r="H217"/>
  <c r="I216"/>
  <c r="H216"/>
  <c r="I160"/>
  <c r="H160"/>
  <c r="I147"/>
  <c r="H147"/>
  <c r="I146"/>
  <c r="H146"/>
  <c r="I145"/>
  <c r="H145"/>
  <c r="I111"/>
  <c r="H111"/>
  <c r="I110"/>
  <c r="H110"/>
  <c r="I109"/>
  <c r="H109"/>
  <c r="I108"/>
  <c r="H108"/>
  <c r="I107"/>
  <c r="H107"/>
  <c r="I106"/>
  <c r="H106"/>
  <c r="I50"/>
  <c r="H50"/>
  <c r="I37"/>
  <c r="H37"/>
  <c r="I36"/>
  <c r="H36"/>
  <c r="I35"/>
  <c r="H35"/>
  <c r="I191"/>
  <c r="J191" s="1"/>
  <c r="K191" s="1"/>
  <c r="H191"/>
  <c r="I190"/>
  <c r="H190"/>
  <c r="J190" s="1"/>
  <c r="K190" s="1"/>
  <c r="I189"/>
  <c r="J189" s="1"/>
  <c r="K189" s="1"/>
  <c r="H189"/>
  <c r="I188"/>
  <c r="H188"/>
  <c r="J188" s="1"/>
  <c r="K188" s="1"/>
  <c r="I187"/>
  <c r="H187"/>
  <c r="J187" s="1"/>
  <c r="K187" s="1"/>
  <c r="I186"/>
  <c r="H186"/>
  <c r="J186" s="1"/>
  <c r="K186" s="1"/>
  <c r="I185"/>
  <c r="J185" s="1"/>
  <c r="K185" s="1"/>
  <c r="H185"/>
  <c r="I184"/>
  <c r="H184"/>
  <c r="J184" s="1"/>
  <c r="K184" s="1"/>
  <c r="I183"/>
  <c r="H183"/>
  <c r="J183" s="1"/>
  <c r="K183" s="1"/>
  <c r="I182"/>
  <c r="H182"/>
  <c r="J182" s="1"/>
  <c r="K182" s="1"/>
  <c r="I181"/>
  <c r="J181" s="1"/>
  <c r="K181" s="1"/>
  <c r="H181"/>
  <c r="I180"/>
  <c r="H180"/>
  <c r="J180" s="1"/>
  <c r="K180" s="1"/>
  <c r="I179"/>
  <c r="H179"/>
  <c r="I178"/>
  <c r="H178"/>
  <c r="J178" s="1"/>
  <c r="K178" s="1"/>
  <c r="I177"/>
  <c r="J177" s="1"/>
  <c r="K177" s="1"/>
  <c r="H177"/>
  <c r="I176"/>
  <c r="H176"/>
  <c r="J176" s="1"/>
  <c r="K176" s="1"/>
  <c r="I175"/>
  <c r="J175" s="1"/>
  <c r="K175" s="1"/>
  <c r="H175"/>
  <c r="I174"/>
  <c r="H174"/>
  <c r="J174" s="1"/>
  <c r="K174" s="1"/>
  <c r="I173"/>
  <c r="J173" s="1"/>
  <c r="K173" s="1"/>
  <c r="H173"/>
  <c r="I172"/>
  <c r="H172"/>
  <c r="J172" s="1"/>
  <c r="K172" s="1"/>
  <c r="I171"/>
  <c r="H171"/>
  <c r="J171" s="1"/>
  <c r="K171" s="1"/>
  <c r="I170"/>
  <c r="H170"/>
  <c r="J170" s="1"/>
  <c r="K170" s="1"/>
  <c r="I169"/>
  <c r="J169" s="1"/>
  <c r="K169" s="1"/>
  <c r="H169"/>
  <c r="I168"/>
  <c r="H168"/>
  <c r="J168" s="1"/>
  <c r="K168" s="1"/>
  <c r="I167"/>
  <c r="H167"/>
  <c r="J167" s="1"/>
  <c r="K167" s="1"/>
  <c r="I166"/>
  <c r="H166"/>
  <c r="J166" s="1"/>
  <c r="K166" s="1"/>
  <c r="I165"/>
  <c r="J165" s="1"/>
  <c r="K165" s="1"/>
  <c r="H165"/>
  <c r="I164"/>
  <c r="H164"/>
  <c r="J164" s="1"/>
  <c r="K164" s="1"/>
  <c r="I163"/>
  <c r="H163"/>
  <c r="I162"/>
  <c r="H162"/>
  <c r="J162" s="1"/>
  <c r="K162" s="1"/>
  <c r="I153"/>
  <c r="H153"/>
  <c r="I152"/>
  <c r="H152"/>
  <c r="I151"/>
  <c r="H151"/>
  <c r="I150"/>
  <c r="H150"/>
  <c r="I149"/>
  <c r="H149"/>
  <c r="I148"/>
  <c r="H148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J117" s="1"/>
  <c r="K117" s="1"/>
  <c r="I116"/>
  <c r="H116"/>
  <c r="I115"/>
  <c r="H115"/>
  <c r="I114"/>
  <c r="H114"/>
  <c r="I113"/>
  <c r="H113"/>
  <c r="I112"/>
  <c r="H112"/>
  <c r="J215"/>
  <c r="K215" s="1"/>
  <c r="J214"/>
  <c r="K214" s="1"/>
  <c r="J213"/>
  <c r="K213" s="1"/>
  <c r="J212"/>
  <c r="K212" s="1"/>
  <c r="J211"/>
  <c r="K211" s="1"/>
  <c r="J210"/>
  <c r="K210" s="1"/>
  <c r="J158"/>
  <c r="K158" s="1"/>
  <c r="J144"/>
  <c r="K144" s="1"/>
  <c r="J143"/>
  <c r="K143" s="1"/>
  <c r="J142"/>
  <c r="K142" s="1"/>
  <c r="J209"/>
  <c r="K209" s="1"/>
  <c r="J208"/>
  <c r="K208" s="1"/>
  <c r="J207"/>
  <c r="K207" s="1"/>
  <c r="J206"/>
  <c r="K206" s="1"/>
  <c r="J205"/>
  <c r="K205" s="1"/>
  <c r="J204"/>
  <c r="K204" s="1"/>
  <c r="J156"/>
  <c r="K156" s="1"/>
  <c r="J141"/>
  <c r="K141" s="1"/>
  <c r="J140"/>
  <c r="K140" s="1"/>
  <c r="J139"/>
  <c r="K139" s="1"/>
  <c r="J203"/>
  <c r="K203" s="1"/>
  <c r="J202"/>
  <c r="K202" s="1"/>
  <c r="J201"/>
  <c r="K201" s="1"/>
  <c r="J200"/>
  <c r="K200" s="1"/>
  <c r="J199"/>
  <c r="K199" s="1"/>
  <c r="J198"/>
  <c r="K198" s="1"/>
  <c r="J154"/>
  <c r="K154" s="1"/>
  <c r="J138"/>
  <c r="K138" s="1"/>
  <c r="J137"/>
  <c r="K137" s="1"/>
  <c r="J136"/>
  <c r="K136" s="1"/>
  <c r="J197"/>
  <c r="K197" s="1"/>
  <c r="J196"/>
  <c r="K196" s="1"/>
  <c r="J195"/>
  <c r="K195" s="1"/>
  <c r="J194"/>
  <c r="K194" s="1"/>
  <c r="J193"/>
  <c r="K193" s="1"/>
  <c r="J192"/>
  <c r="K192" s="1"/>
  <c r="J135"/>
  <c r="K135" s="1"/>
  <c r="J134"/>
  <c r="K134" s="1"/>
  <c r="J133"/>
  <c r="K133" s="1"/>
  <c r="J179"/>
  <c r="K179" s="1"/>
  <c r="J163"/>
  <c r="K163" s="1"/>
  <c r="J152"/>
  <c r="K152" s="1"/>
  <c r="J148"/>
  <c r="K148" s="1"/>
  <c r="J129"/>
  <c r="K129" s="1"/>
  <c r="J125"/>
  <c r="K125" s="1"/>
  <c r="J121"/>
  <c r="K121" s="1"/>
  <c r="J113"/>
  <c r="K113" s="1"/>
  <c r="J105"/>
  <c r="K105" s="1"/>
  <c r="J104"/>
  <c r="K104" s="1"/>
  <c r="J103"/>
  <c r="K103" s="1"/>
  <c r="J102"/>
  <c r="K102" s="1"/>
  <c r="J101"/>
  <c r="K101" s="1"/>
  <c r="J100"/>
  <c r="K100" s="1"/>
  <c r="J48"/>
  <c r="K48" s="1"/>
  <c r="J34"/>
  <c r="K34" s="1"/>
  <c r="J33"/>
  <c r="K33" s="1"/>
  <c r="J32"/>
  <c r="K32" s="1"/>
  <c r="J99"/>
  <c r="K99" s="1"/>
  <c r="J98"/>
  <c r="K98" s="1"/>
  <c r="J97"/>
  <c r="K97" s="1"/>
  <c r="J96"/>
  <c r="K96" s="1"/>
  <c r="J95"/>
  <c r="K95" s="1"/>
  <c r="J94"/>
  <c r="K94" s="1"/>
  <c r="J46"/>
  <c r="K46" s="1"/>
  <c r="J31"/>
  <c r="K31" s="1"/>
  <c r="J30"/>
  <c r="K30" s="1"/>
  <c r="J29"/>
  <c r="K29" s="1"/>
  <c r="J93"/>
  <c r="K93" s="1"/>
  <c r="J92"/>
  <c r="K92" s="1"/>
  <c r="J91"/>
  <c r="K91" s="1"/>
  <c r="J90"/>
  <c r="K90" s="1"/>
  <c r="J89"/>
  <c r="K89" s="1"/>
  <c r="J88"/>
  <c r="K88" s="1"/>
  <c r="J28"/>
  <c r="K28" s="1"/>
  <c r="J27"/>
  <c r="K27" s="1"/>
  <c r="J26"/>
  <c r="K26" s="1"/>
  <c r="J87"/>
  <c r="K87" s="1"/>
  <c r="J86"/>
  <c r="K86" s="1"/>
  <c r="J85"/>
  <c r="K85" s="1"/>
  <c r="J84"/>
  <c r="K84" s="1"/>
  <c r="J83"/>
  <c r="K83" s="1"/>
  <c r="J82"/>
  <c r="K82" s="1"/>
  <c r="J44"/>
  <c r="K44" s="1"/>
  <c r="J25"/>
  <c r="K25" s="1"/>
  <c r="J24"/>
  <c r="K24" s="1"/>
  <c r="J23"/>
  <c r="K23" s="1"/>
  <c r="H35" i="6"/>
  <c r="F35"/>
  <c r="D35"/>
  <c r="H35" i="8"/>
  <c r="F35"/>
  <c r="D35"/>
  <c r="I81" i="9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43"/>
  <c r="H43"/>
  <c r="I42"/>
  <c r="H42"/>
  <c r="I41"/>
  <c r="H41"/>
  <c r="I40"/>
  <c r="H40"/>
  <c r="I39"/>
  <c r="H39"/>
  <c r="I38"/>
  <c r="H38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  <c r="H44" i="6"/>
  <c r="H43"/>
  <c r="H42"/>
  <c r="H41"/>
  <c r="H40"/>
  <c r="H39"/>
  <c r="H37"/>
  <c r="F44"/>
  <c r="F43"/>
  <c r="F42"/>
  <c r="F41"/>
  <c r="F40"/>
  <c r="F39"/>
  <c r="F37"/>
  <c r="D44"/>
  <c r="D43"/>
  <c r="D42"/>
  <c r="D41"/>
  <c r="D40"/>
  <c r="D39"/>
  <c r="D37"/>
  <c r="B44" i="8"/>
  <c r="B43"/>
  <c r="B42"/>
  <c r="B41"/>
  <c r="B40"/>
  <c r="B39"/>
  <c r="B37"/>
  <c r="D44"/>
  <c r="D43"/>
  <c r="D42"/>
  <c r="D41"/>
  <c r="D40"/>
  <c r="D39"/>
  <c r="D37"/>
  <c r="F44"/>
  <c r="F43"/>
  <c r="F42"/>
  <c r="F41"/>
  <c r="F40"/>
  <c r="F39"/>
  <c r="F37"/>
  <c r="H44"/>
  <c r="H43"/>
  <c r="H42"/>
  <c r="H41"/>
  <c r="H40"/>
  <c r="H39"/>
  <c r="H37"/>
  <c r="B44" i="6"/>
  <c r="B43"/>
  <c r="B42"/>
  <c r="B41"/>
  <c r="B40"/>
  <c r="B39"/>
  <c r="B37"/>
  <c r="J112" i="9" l="1"/>
  <c r="K112" s="1"/>
  <c r="J114"/>
  <c r="K114" s="1"/>
  <c r="J116"/>
  <c r="K116" s="1"/>
  <c r="J118"/>
  <c r="K118" s="1"/>
  <c r="J120"/>
  <c r="K120" s="1"/>
  <c r="J122"/>
  <c r="K122" s="1"/>
  <c r="J124"/>
  <c r="K124" s="1"/>
  <c r="J126"/>
  <c r="K126" s="1"/>
  <c r="J128"/>
  <c r="K128" s="1"/>
  <c r="J130"/>
  <c r="K130" s="1"/>
  <c r="J132"/>
  <c r="K132" s="1"/>
  <c r="J149"/>
  <c r="K149" s="1"/>
  <c r="J151"/>
  <c r="K151" s="1"/>
  <c r="J153"/>
  <c r="K153" s="1"/>
  <c r="J217"/>
  <c r="K217" s="1"/>
  <c r="J219"/>
  <c r="K219" s="1"/>
  <c r="J221"/>
  <c r="K221" s="1"/>
  <c r="J115"/>
  <c r="K115" s="1"/>
  <c r="J119"/>
  <c r="K119" s="1"/>
  <c r="J123"/>
  <c r="K123" s="1"/>
  <c r="J127"/>
  <c r="K127" s="1"/>
  <c r="J131"/>
  <c r="K131" s="1"/>
  <c r="J150"/>
  <c r="K150" s="1"/>
  <c r="J216"/>
  <c r="K216" s="1"/>
  <c r="J218"/>
  <c r="K218" s="1"/>
  <c r="J220"/>
  <c r="K220" s="1"/>
  <c r="J160"/>
  <c r="K160" s="1"/>
  <c r="J145"/>
  <c r="K145" s="1"/>
  <c r="J146"/>
  <c r="K146" s="1"/>
  <c r="J147"/>
  <c r="K147" s="1"/>
  <c r="J106"/>
  <c r="K106" s="1"/>
  <c r="J107"/>
  <c r="K107" s="1"/>
  <c r="J108"/>
  <c r="K108" s="1"/>
  <c r="J109"/>
  <c r="K109" s="1"/>
  <c r="J110"/>
  <c r="K110" s="1"/>
  <c r="J111"/>
  <c r="K111" s="1"/>
  <c r="J50"/>
  <c r="K50" s="1"/>
  <c r="J35"/>
  <c r="K35" s="1"/>
  <c r="J36"/>
  <c r="K36" s="1"/>
  <c r="J37"/>
  <c r="K37" s="1"/>
  <c r="J2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38"/>
  <c r="K38" s="1"/>
  <c r="J39"/>
  <c r="K39" s="1"/>
  <c r="J40"/>
  <c r="K40" s="1"/>
  <c r="J41"/>
  <c r="K41" s="1"/>
  <c r="J42"/>
  <c r="K42" s="1"/>
  <c r="J43"/>
  <c r="K43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</calcChain>
</file>

<file path=xl/sharedStrings.xml><?xml version="1.0" encoding="utf-8"?>
<sst xmlns="http://schemas.openxmlformats.org/spreadsheetml/2006/main" count="457" uniqueCount="75">
  <si>
    <t>Characteristic</t>
  </si>
  <si>
    <t>Percent</t>
  </si>
  <si>
    <t>s.e.</t>
  </si>
  <si>
    <t>White</t>
  </si>
  <si>
    <t>Black</t>
  </si>
  <si>
    <t>Hispanic</t>
  </si>
  <si>
    <t>Asian/Pacific Islander</t>
  </si>
  <si>
    <t>White - Black Gap</t>
  </si>
  <si>
    <t>White - Hispanic Gap</t>
  </si>
  <si>
    <t>White - Asian Gap</t>
  </si>
  <si>
    <t>Black - Hispanic Gap</t>
  </si>
  <si>
    <t>Black - Asian Gap</t>
  </si>
  <si>
    <t>Hispanic - Asian Gap</t>
  </si>
  <si>
    <t>School minority status</t>
  </si>
  <si>
    <t>All graduates</t>
  </si>
  <si>
    <t>Low - Regular Gap</t>
  </si>
  <si>
    <t>Low - High Gap</t>
  </si>
  <si>
    <t>Regular - High Gap</t>
  </si>
  <si>
    <t>Student race/ethnicity</t>
  </si>
  <si>
    <t xml:space="preserve">NOTE: A bolded value indicates a statistically significant difference (p&lt;0.05) with the associated 2009 value.  A value in red indicates a significant gap; i.e. a statistically significant difference between the two subgroups being compared.  </t>
  </si>
  <si>
    <t>SOURCE: U.S. Department of Education, Institute of Education Sciences, National Center for Education Statistics, High School Transcript Study (HSTS), 1990, 2000, 2005, and 2009.</t>
  </si>
  <si>
    <t>Low minority school (&lt; 10%)</t>
  </si>
  <si>
    <t>Regular minority school (10-49%)</t>
  </si>
  <si>
    <t>High minority school (&gt;= 50%)</t>
  </si>
  <si>
    <t>Percentage of high school graduates that took AP U.S. History, by selected school and student characteristics: 1990-2009</t>
  </si>
  <si>
    <t>Percentage of high school graduates that had access to AP U.S. History, by selected school and student characteristics: 1990-2009</t>
  </si>
  <si>
    <t>Table</t>
  </si>
  <si>
    <t>Statistic</t>
  </si>
  <si>
    <t>Comparison</t>
  </si>
  <si>
    <t>Mean1</t>
  </si>
  <si>
    <t>SE1</t>
  </si>
  <si>
    <t>Mean2</t>
  </si>
  <si>
    <t>SE2</t>
  </si>
  <si>
    <t>Diff</t>
  </si>
  <si>
    <t>SE Diff</t>
  </si>
  <si>
    <t>t-value</t>
  </si>
  <si>
    <t>Significant?</t>
  </si>
  <si>
    <t>2009 - 2005</t>
  </si>
  <si>
    <t>2009 - 2000</t>
  </si>
  <si>
    <t>2009 - 1990</t>
  </si>
  <si>
    <t>Access_APUSHist</t>
  </si>
  <si>
    <t>Percentage had access:   All Graduates</t>
  </si>
  <si>
    <t>Percentage had access:   Low minority school</t>
  </si>
  <si>
    <t>Percentage had access:   Regular minority school</t>
  </si>
  <si>
    <t>Percentage had access:   High minority school</t>
  </si>
  <si>
    <t>Percentage had access:   Low - Regular Gap</t>
  </si>
  <si>
    <t>Percentage had access:   Low - High Gap</t>
  </si>
  <si>
    <t>Percentage had access:   Regular - High Gap</t>
  </si>
  <si>
    <t>Percentage had access:   White</t>
  </si>
  <si>
    <t>Percentage had access:   Black</t>
  </si>
  <si>
    <t>Percentage had access:   Hispanic</t>
  </si>
  <si>
    <t>Percentage had access:   Asian/Pacific Islander</t>
  </si>
  <si>
    <t>Percentage had access:   White - Black Gap</t>
  </si>
  <si>
    <t>Percentage had access:   White - Hispanic Gap</t>
  </si>
  <si>
    <t>Percentage had access:   White - Asian Gap</t>
  </si>
  <si>
    <t>Percentage had access:   Black - Hispanic Gap</t>
  </si>
  <si>
    <t>Percentage had access:   Black - Asian Gap</t>
  </si>
  <si>
    <t>Percentage had access:   Hispanic - Asian Gap</t>
  </si>
  <si>
    <t xml:space="preserve">HSTS 1990:  Percentage had access:  </t>
  </si>
  <si>
    <t xml:space="preserve">HSTS 2000:  Percentage had access:  </t>
  </si>
  <si>
    <t xml:space="preserve">HSTS 2005:  Percentage had access:  </t>
  </si>
  <si>
    <t xml:space="preserve">HSTS 2009:  Percentage had access:  </t>
  </si>
  <si>
    <t>Took_APUSHist</t>
  </si>
  <si>
    <t>Not large city</t>
  </si>
  <si>
    <t>Large city</t>
  </si>
  <si>
    <t>Large city - Not large city Gap</t>
  </si>
  <si>
    <t>Type of locale</t>
  </si>
  <si>
    <t>Percentage had access:   Large city</t>
  </si>
  <si>
    <t>Percentage had access:   Not large city</t>
  </si>
  <si>
    <t>Percentage had access:   Large - Not large Gap</t>
  </si>
  <si>
    <t>Large - Not large Gap</t>
  </si>
  <si>
    <t>Comparing rates of increase</t>
  </si>
  <si>
    <t>School minority status, 1990-2009</t>
  </si>
  <si>
    <t>Type of locale, 2000-2009</t>
  </si>
  <si>
    <t>Student race/ethnicity, 1990-2009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</si>
</sst>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1" applyFont="1"/>
    <xf numFmtId="0" fontId="2" fillId="0" borderId="2" xfId="1" applyFont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1" fontId="2" fillId="0" borderId="0" xfId="1" applyNumberFormat="1" applyFont="1"/>
    <xf numFmtId="2" fontId="2" fillId="0" borderId="0" xfId="1" applyNumberFormat="1" applyFont="1" applyBorder="1" applyAlignment="1">
      <alignment horizontal="right"/>
    </xf>
    <xf numFmtId="2" fontId="2" fillId="0" borderId="1" xfId="1" applyNumberFormat="1" applyFont="1" applyBorder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1" fontId="0" fillId="2" borderId="0" xfId="1" applyNumberFormat="1" applyFont="1" applyFill="1"/>
    <xf numFmtId="0" fontId="0" fillId="0" borderId="0" xfId="1" applyFont="1"/>
    <xf numFmtId="165" fontId="4" fillId="0" borderId="0" xfId="1" applyNumberFormat="1" applyFont="1"/>
    <xf numFmtId="0" fontId="0" fillId="0" borderId="0" xfId="0" applyFill="1" applyBorder="1"/>
    <xf numFmtId="0" fontId="2" fillId="0" borderId="0" xfId="0" applyFont="1"/>
    <xf numFmtId="0" fontId="6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Border="1" applyAlignment="1">
      <alignment horizontal="right"/>
    </xf>
    <xf numFmtId="1" fontId="0" fillId="2" borderId="0" xfId="0" applyNumberFormat="1" applyFill="1"/>
    <xf numFmtId="2" fontId="0" fillId="0" borderId="0" xfId="0" applyNumberFormat="1" applyFont="1" applyBorder="1"/>
    <xf numFmtId="164" fontId="0" fillId="0" borderId="0" xfId="0" applyNumberFormat="1"/>
    <xf numFmtId="1" fontId="0" fillId="0" borderId="0" xfId="0" applyNumberFormat="1" applyFill="1"/>
    <xf numFmtId="0" fontId="0" fillId="2" borderId="0" xfId="0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1" xfId="0" applyBorder="1"/>
    <xf numFmtId="0" fontId="2" fillId="3" borderId="0" xfId="1" applyFont="1" applyFill="1" applyBorder="1" applyAlignment="1">
      <alignment horizontal="right"/>
    </xf>
    <xf numFmtId="0" fontId="6" fillId="0" borderId="1" xfId="2" applyFont="1" applyBorder="1"/>
    <xf numFmtId="49" fontId="6" fillId="0" borderId="1" xfId="2" applyNumberFormat="1" applyFont="1" applyBorder="1"/>
    <xf numFmtId="0" fontId="8" fillId="0" borderId="0" xfId="3" applyFont="1"/>
    <xf numFmtId="0" fontId="2" fillId="0" borderId="0" xfId="2" applyFont="1"/>
    <xf numFmtId="49" fontId="2" fillId="0" borderId="0" xfId="2" applyNumberFormat="1" applyFont="1" applyBorder="1"/>
    <xf numFmtId="2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 wrapText="1"/>
    </xf>
    <xf numFmtId="166" fontId="2" fillId="0" borderId="0" xfId="2" applyNumberFormat="1" applyFont="1" applyBorder="1" applyAlignment="1">
      <alignment horizontal="right"/>
    </xf>
    <xf numFmtId="0" fontId="2" fillId="0" borderId="0" xfId="3" applyFont="1" applyBorder="1" applyAlignment="1"/>
    <xf numFmtId="0" fontId="2" fillId="0" borderId="0" xfId="2" applyFont="1" applyBorder="1"/>
    <xf numFmtId="164" fontId="2" fillId="0" borderId="0" xfId="3" applyNumberFormat="1" applyFont="1" applyBorder="1" applyAlignment="1">
      <alignment horizontal="right"/>
    </xf>
    <xf numFmtId="2" fontId="2" fillId="0" borderId="0" xfId="3" applyNumberFormat="1" applyFont="1" applyBorder="1" applyAlignment="1">
      <alignment horizontal="right"/>
    </xf>
    <xf numFmtId="0" fontId="8" fillId="0" borderId="0" xfId="3" applyFont="1" applyBorder="1"/>
    <xf numFmtId="0" fontId="0" fillId="0" borderId="0" xfId="2" applyFont="1"/>
    <xf numFmtId="49" fontId="0" fillId="0" borderId="0" xfId="2" applyNumberFormat="1" applyFont="1" applyBorder="1"/>
    <xf numFmtId="0" fontId="0" fillId="0" borderId="0" xfId="2" applyFont="1" applyBorder="1"/>
    <xf numFmtId="0" fontId="0" fillId="0" borderId="0" xfId="0" applyBorder="1"/>
    <xf numFmtId="1" fontId="0" fillId="0" borderId="0" xfId="0" applyNumberFormat="1" applyFill="1" applyBorder="1"/>
    <xf numFmtId="164" fontId="2" fillId="0" borderId="0" xfId="4" applyNumberFormat="1" applyFont="1" applyBorder="1" applyAlignment="1">
      <alignment horizontal="right"/>
    </xf>
    <xf numFmtId="2" fontId="2" fillId="0" borderId="0" xfId="4" applyNumberFormat="1" applyFont="1" applyBorder="1" applyAlignment="1">
      <alignment horizontal="right"/>
    </xf>
    <xf numFmtId="0" fontId="10" fillId="0" borderId="0" xfId="3" applyFont="1"/>
    <xf numFmtId="0" fontId="10" fillId="0" borderId="0" xfId="3" applyFont="1" applyBorder="1"/>
    <xf numFmtId="164" fontId="2" fillId="0" borderId="0" xfId="4" applyNumberFormat="1" applyFont="1" applyBorder="1"/>
    <xf numFmtId="2" fontId="2" fillId="0" borderId="0" xfId="4" applyNumberFormat="1" applyFont="1" applyBorder="1"/>
    <xf numFmtId="164" fontId="6" fillId="0" borderId="0" xfId="2" applyNumberFormat="1" applyFont="1" applyBorder="1" applyAlignment="1">
      <alignment horizontal="right" wrapText="1"/>
    </xf>
    <xf numFmtId="2" fontId="6" fillId="0" borderId="0" xfId="2" applyNumberFormat="1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2" fontId="2" fillId="0" borderId="0" xfId="0" applyNumberFormat="1" applyFont="1" applyBorder="1"/>
    <xf numFmtId="164" fontId="6" fillId="0" borderId="0" xfId="2" applyNumberFormat="1" applyFont="1" applyBorder="1" applyAlignment="1">
      <alignment horizontal="right"/>
    </xf>
    <xf numFmtId="0" fontId="6" fillId="0" borderId="0" xfId="2" applyFont="1" applyBorder="1" applyAlignment="1"/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2" fontId="2" fillId="0" borderId="0" xfId="4" applyNumberFormat="1" applyFont="1" applyFill="1" applyBorder="1" applyAlignment="1">
      <alignment horizontal="right"/>
    </xf>
    <xf numFmtId="0" fontId="2" fillId="0" borderId="4" xfId="2" applyFont="1" applyBorder="1"/>
    <xf numFmtId="49" fontId="0" fillId="0" borderId="4" xfId="2" applyNumberFormat="1" applyFont="1" applyBorder="1"/>
    <xf numFmtId="164" fontId="2" fillId="0" borderId="4" xfId="4" applyNumberFormat="1" applyFont="1" applyBorder="1" applyAlignment="1">
      <alignment horizontal="right"/>
    </xf>
    <xf numFmtId="2" fontId="2" fillId="0" borderId="4" xfId="4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/>
    </xf>
    <xf numFmtId="166" fontId="2" fillId="0" borderId="4" xfId="2" applyNumberFormat="1" applyFont="1" applyBorder="1" applyAlignment="1">
      <alignment horizontal="right"/>
    </xf>
    <xf numFmtId="0" fontId="2" fillId="0" borderId="4" xfId="3" applyFont="1" applyBorder="1" applyAlignment="1"/>
    <xf numFmtId="2" fontId="6" fillId="0" borderId="0" xfId="0" applyNumberFormat="1" applyFont="1" applyFill="1" applyAlignment="1">
      <alignment horizontal="right"/>
    </xf>
    <xf numFmtId="0" fontId="6" fillId="0" borderId="0" xfId="3" applyFont="1" applyBorder="1" applyAlignment="1"/>
    <xf numFmtId="2" fontId="6" fillId="0" borderId="0" xfId="0" applyNumberFormat="1" applyFont="1" applyBorder="1" applyAlignment="1">
      <alignment horizontal="right"/>
    </xf>
    <xf numFmtId="0" fontId="6" fillId="0" borderId="0" xfId="2" applyFont="1" applyBorder="1"/>
    <xf numFmtId="0" fontId="11" fillId="0" borderId="0" xfId="3" applyFont="1" applyBorder="1"/>
    <xf numFmtId="1" fontId="6" fillId="0" borderId="0" xfId="0" applyNumberFormat="1" applyFont="1" applyFill="1" applyBorder="1"/>
    <xf numFmtId="0" fontId="6" fillId="0" borderId="4" xfId="2" applyFont="1" applyBorder="1"/>
    <xf numFmtId="0" fontId="6" fillId="0" borderId="4" xfId="0" applyFont="1" applyFill="1" applyBorder="1"/>
    <xf numFmtId="164" fontId="6" fillId="0" borderId="4" xfId="0" applyNumberFormat="1" applyFont="1" applyBorder="1"/>
    <xf numFmtId="2" fontId="6" fillId="0" borderId="4" xfId="0" applyNumberFormat="1" applyFont="1" applyBorder="1"/>
    <xf numFmtId="164" fontId="6" fillId="0" borderId="4" xfId="2" applyNumberFormat="1" applyFont="1" applyBorder="1" applyAlignment="1">
      <alignment horizontal="right" wrapText="1"/>
    </xf>
    <xf numFmtId="2" fontId="6" fillId="0" borderId="4" xfId="2" applyNumberFormat="1" applyFont="1" applyBorder="1" applyAlignment="1">
      <alignment horizontal="right"/>
    </xf>
    <xf numFmtId="166" fontId="6" fillId="0" borderId="4" xfId="2" applyNumberFormat="1" applyFont="1" applyBorder="1" applyAlignment="1">
      <alignment horizontal="right"/>
    </xf>
    <xf numFmtId="0" fontId="6" fillId="0" borderId="4" xfId="3" applyFont="1" applyBorder="1" applyAlignment="1"/>
    <xf numFmtId="0" fontId="6" fillId="0" borderId="0" xfId="2" applyFont="1"/>
    <xf numFmtId="0" fontId="6" fillId="0" borderId="0" xfId="0" applyFont="1" applyBorder="1"/>
    <xf numFmtId="2" fontId="6" fillId="0" borderId="0" xfId="1" applyNumberFormat="1" applyFont="1" applyFill="1" applyAlignment="1">
      <alignment horizontal="right"/>
    </xf>
    <xf numFmtId="0" fontId="6" fillId="0" borderId="4" xfId="0" applyFont="1" applyBorder="1"/>
    <xf numFmtId="164" fontId="6" fillId="0" borderId="4" xfId="3" applyNumberFormat="1" applyFont="1" applyBorder="1" applyAlignment="1">
      <alignment horizontal="right"/>
    </xf>
    <xf numFmtId="2" fontId="6" fillId="0" borderId="4" xfId="3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1" xfId="1" applyNumberFormat="1" applyFont="1" applyBorder="1"/>
    <xf numFmtId="2" fontId="6" fillId="0" borderId="1" xfId="1" applyNumberFormat="1" applyFont="1" applyBorder="1"/>
    <xf numFmtId="164" fontId="6" fillId="0" borderId="1" xfId="2" applyNumberFormat="1" applyFont="1" applyBorder="1" applyAlignment="1">
      <alignment horizontal="right" wrapText="1"/>
    </xf>
    <xf numFmtId="2" fontId="6" fillId="0" borderId="1" xfId="2" applyNumberFormat="1" applyFont="1" applyBorder="1" applyAlignment="1">
      <alignment horizontal="right"/>
    </xf>
    <xf numFmtId="166" fontId="6" fillId="0" borderId="1" xfId="2" applyNumberFormat="1" applyFont="1" applyBorder="1" applyAlignment="1">
      <alignment horizontal="right"/>
    </xf>
    <xf numFmtId="0" fontId="6" fillId="0" borderId="1" xfId="3" applyFont="1" applyBorder="1" applyAlignment="1"/>
    <xf numFmtId="0" fontId="6" fillId="0" borderId="1" xfId="0" applyFont="1" applyBorder="1"/>
    <xf numFmtId="0" fontId="6" fillId="0" borderId="0" xfId="3" applyFont="1" applyBorder="1"/>
    <xf numFmtId="0" fontId="6" fillId="0" borderId="1" xfId="3" applyFont="1" applyBorder="1"/>
    <xf numFmtId="1" fontId="6" fillId="0" borderId="0" xfId="1" applyNumberFormat="1" applyFont="1" applyBorder="1" applyAlignment="1">
      <alignment horizontal="right"/>
    </xf>
    <xf numFmtId="1" fontId="0" fillId="2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0" fillId="0" borderId="0" xfId="0" applyNumberFormat="1" applyFont="1" applyBorder="1"/>
    <xf numFmtId="1" fontId="2" fillId="2" borderId="0" xfId="1" applyNumberFormat="1" applyFont="1" applyFill="1" applyBorder="1" applyAlignment="1">
      <alignment horizontal="right"/>
    </xf>
    <xf numFmtId="1" fontId="2" fillId="3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6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>
      <alignment horizontal="right"/>
    </xf>
    <xf numFmtId="1" fontId="5" fillId="0" borderId="0" xfId="1" applyNumberFormat="1" applyFont="1" applyFill="1" applyAlignment="1">
      <alignment horizontal="right"/>
    </xf>
    <xf numFmtId="1" fontId="7" fillId="0" borderId="0" xfId="1" applyNumberFormat="1" applyFont="1" applyBorder="1" applyAlignment="1">
      <alignment horizontal="right"/>
    </xf>
    <xf numFmtId="1" fontId="7" fillId="0" borderId="1" xfId="1" applyNumberFormat="1" applyFont="1" applyBorder="1"/>
    <xf numFmtId="1" fontId="5" fillId="0" borderId="0" xfId="0" applyNumberFormat="1" applyFont="1" applyBorder="1" applyAlignment="1">
      <alignment horizontal="right"/>
    </xf>
    <xf numFmtId="1" fontId="7" fillId="0" borderId="0" xfId="1" applyNumberFormat="1" applyFont="1" applyFill="1" applyAlignment="1">
      <alignment horizontal="right"/>
    </xf>
    <xf numFmtId="1" fontId="2" fillId="0" borderId="1" xfId="1" applyNumberFormat="1" applyFont="1" applyBorder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1" fontId="2" fillId="2" borderId="0" xfId="0" applyNumberFormat="1" applyFont="1" applyFill="1" applyBorder="1" applyAlignment="1">
      <alignment horizontal="right"/>
    </xf>
    <xf numFmtId="1" fontId="6" fillId="2" borderId="0" xfId="1" applyNumberFormat="1" applyFont="1" applyFill="1" applyBorder="1" applyAlignment="1">
      <alignment horizontal="right"/>
    </xf>
    <xf numFmtId="1" fontId="5" fillId="0" borderId="0" xfId="1" applyNumberFormat="1" applyFont="1" applyBorder="1" applyAlignment="1">
      <alignment horizontal="right"/>
    </xf>
    <xf numFmtId="1" fontId="5" fillId="0" borderId="0" xfId="0" applyNumberFormat="1" applyFont="1" applyBorder="1"/>
    <xf numFmtId="1" fontId="5" fillId="0" borderId="1" xfId="1" applyNumberFormat="1" applyFont="1" applyBorder="1"/>
    <xf numFmtId="1" fontId="0" fillId="0" borderId="0" xfId="0" applyNumberFormat="1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3" xfId="1" applyFont="1" applyFill="1" applyBorder="1" applyAlignment="1">
      <alignment wrapText="1"/>
    </xf>
    <xf numFmtId="0" fontId="0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3" fillId="0" borderId="0" xfId="1" applyAlignment="1">
      <alignment wrapText="1"/>
    </xf>
    <xf numFmtId="0" fontId="2" fillId="0" borderId="3" xfId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0" fillId="0" borderId="1" xfId="1" applyFont="1" applyBorder="1" applyAlignment="1">
      <alignment horizontal="left" wrapText="1"/>
    </xf>
  </cellXfs>
  <cellStyles count="6">
    <cellStyle name="Hyperlink 2" xfId="5"/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zoomScaleNormal="100" workbookViewId="0">
      <pane ySplit="3" topLeftCell="A4" activePane="bottomLeft" state="frozen"/>
      <selection pane="bottomLeft" activeCell="A18" sqref="A18:XFD22"/>
    </sheetView>
  </sheetViews>
  <sheetFormatPr defaultRowHeight="12.75"/>
  <cols>
    <col min="1" max="1" width="32.42578125" style="1" customWidth="1"/>
    <col min="2" max="9" width="10.7109375" style="1" customWidth="1"/>
    <col min="10" max="16384" width="9.140625" style="1"/>
  </cols>
  <sheetData>
    <row r="1" spans="1:9" ht="12.75" customHeight="1">
      <c r="A1" s="137" t="s">
        <v>25</v>
      </c>
      <c r="B1" s="137"/>
      <c r="C1" s="137"/>
      <c r="D1" s="137"/>
      <c r="E1" s="137"/>
      <c r="F1" s="137"/>
      <c r="G1" s="137"/>
      <c r="H1" s="138"/>
      <c r="I1" s="138"/>
    </row>
    <row r="2" spans="1:9" ht="12.75" customHeight="1">
      <c r="A2" s="143" t="s">
        <v>0</v>
      </c>
      <c r="B2" s="145">
        <v>1990</v>
      </c>
      <c r="C2" s="146"/>
      <c r="D2" s="145">
        <v>2000</v>
      </c>
      <c r="E2" s="146"/>
      <c r="F2" s="145">
        <v>2005</v>
      </c>
      <c r="G2" s="146"/>
      <c r="H2" s="145">
        <v>2009</v>
      </c>
      <c r="I2" s="146"/>
    </row>
    <row r="3" spans="1:9">
      <c r="A3" s="14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>
      <c r="A4" s="11" t="s">
        <v>14</v>
      </c>
      <c r="B4" s="111">
        <v>50.570999999999998</v>
      </c>
      <c r="C4" s="6">
        <v>3.2677</v>
      </c>
      <c r="D4" s="111">
        <v>65.397999999999996</v>
      </c>
      <c r="E4" s="6">
        <v>3.0598000000000001</v>
      </c>
      <c r="F4" s="111">
        <v>74.849000000000004</v>
      </c>
      <c r="G4" s="6">
        <v>1.7111000000000001</v>
      </c>
      <c r="H4" s="120">
        <v>80.248999999999995</v>
      </c>
      <c r="I4" s="6">
        <v>1.5734999999999999</v>
      </c>
    </row>
    <row r="5" spans="1:9" s="14" customFormat="1">
      <c r="A5" s="21" t="s">
        <v>13</v>
      </c>
      <c r="B5" s="112"/>
      <c r="C5" s="25"/>
      <c r="D5" s="112"/>
      <c r="E5" s="25"/>
      <c r="F5" s="112"/>
      <c r="G5" s="25"/>
      <c r="H5" s="131"/>
      <c r="I5" s="16"/>
    </row>
    <row r="6" spans="1:9" s="17" customFormat="1">
      <c r="A6" s="23" t="s">
        <v>21</v>
      </c>
      <c r="B6" s="113">
        <v>43.401000000000003</v>
      </c>
      <c r="C6" s="19">
        <v>5.2855999999999996</v>
      </c>
      <c r="D6" s="113">
        <v>51.66</v>
      </c>
      <c r="E6" s="19">
        <v>5.5875000000000004</v>
      </c>
      <c r="F6" s="114">
        <v>65.399000000000001</v>
      </c>
      <c r="G6" s="19">
        <v>3.0503999999999998</v>
      </c>
      <c r="H6" s="114">
        <v>65.611999999999995</v>
      </c>
      <c r="I6" s="19">
        <v>3.2986</v>
      </c>
    </row>
    <row r="7" spans="1:9" s="17" customFormat="1">
      <c r="A7" s="13" t="s">
        <v>22</v>
      </c>
      <c r="B7" s="113">
        <v>62.031999999999996</v>
      </c>
      <c r="C7" s="19">
        <v>5.7804000000000002</v>
      </c>
      <c r="D7" s="113">
        <v>75.884</v>
      </c>
      <c r="E7" s="19">
        <v>5.4890999999999996</v>
      </c>
      <c r="F7" s="114">
        <v>85.921000000000006</v>
      </c>
      <c r="G7" s="19">
        <v>2.1838000000000002</v>
      </c>
      <c r="H7" s="114">
        <v>88.1</v>
      </c>
      <c r="I7" s="19">
        <v>2.1347</v>
      </c>
    </row>
    <row r="8" spans="1:9" s="17" customFormat="1">
      <c r="A8" s="13" t="s">
        <v>23</v>
      </c>
      <c r="B8" s="113">
        <v>42.332000000000001</v>
      </c>
      <c r="C8" s="19">
        <v>9.1433999999999997</v>
      </c>
      <c r="D8" s="114">
        <v>81.429000000000002</v>
      </c>
      <c r="E8" s="19">
        <v>4.9272</v>
      </c>
      <c r="F8" s="113">
        <v>78.084000000000003</v>
      </c>
      <c r="G8" s="19">
        <v>3.1036999999999999</v>
      </c>
      <c r="H8" s="114">
        <v>89.57</v>
      </c>
      <c r="I8" s="19">
        <v>1.9124000000000001</v>
      </c>
    </row>
    <row r="9" spans="1:9" s="17" customFormat="1">
      <c r="A9" s="18"/>
      <c r="B9" s="114"/>
      <c r="C9" s="19"/>
      <c r="D9" s="114"/>
      <c r="E9" s="19"/>
      <c r="F9" s="114"/>
      <c r="G9" s="19"/>
      <c r="H9" s="114"/>
      <c r="I9" s="19"/>
    </row>
    <row r="10" spans="1:9" s="17" customFormat="1">
      <c r="A10" s="24" t="s">
        <v>15</v>
      </c>
      <c r="B10" s="115">
        <v>-18.631</v>
      </c>
      <c r="C10" s="19">
        <v>7.2415000000000003</v>
      </c>
      <c r="D10" s="115">
        <v>-24.224</v>
      </c>
      <c r="E10" s="19">
        <v>8.5739999999999998</v>
      </c>
      <c r="F10" s="115">
        <v>-20.521999999999998</v>
      </c>
      <c r="G10" s="19">
        <v>3.9357000000000002</v>
      </c>
      <c r="H10" s="115">
        <v>-22.488</v>
      </c>
      <c r="I10" s="19">
        <v>3.5350999999999999</v>
      </c>
    </row>
    <row r="11" spans="1:9" s="17" customFormat="1">
      <c r="A11" s="24" t="s">
        <v>16</v>
      </c>
      <c r="B11" s="116">
        <v>1.069</v>
      </c>
      <c r="C11" s="20">
        <v>10.817600000000001</v>
      </c>
      <c r="D11" s="126">
        <v>-29.768999999999998</v>
      </c>
      <c r="E11" s="20">
        <v>7.0727000000000002</v>
      </c>
      <c r="F11" s="129">
        <v>-12.685</v>
      </c>
      <c r="G11" s="20">
        <v>4.0609000000000002</v>
      </c>
      <c r="H11" s="126">
        <v>-23.957999999999998</v>
      </c>
      <c r="I11" s="20">
        <v>3.9338000000000002</v>
      </c>
    </row>
    <row r="12" spans="1:9" s="17" customFormat="1">
      <c r="A12" s="13" t="s">
        <v>17</v>
      </c>
      <c r="B12" s="117">
        <v>19.7</v>
      </c>
      <c r="C12" s="22">
        <v>11.7149</v>
      </c>
      <c r="D12" s="117">
        <v>-5.5449999999999999</v>
      </c>
      <c r="E12" s="22">
        <v>6.5865</v>
      </c>
      <c r="F12" s="130">
        <v>7.8369999999999997</v>
      </c>
      <c r="G12" s="22">
        <v>3.5804999999999998</v>
      </c>
      <c r="H12" s="117">
        <v>-1.4690000000000001</v>
      </c>
      <c r="I12" s="22">
        <v>2.9268000000000001</v>
      </c>
    </row>
    <row r="13" spans="1:9">
      <c r="A13" s="10" t="s">
        <v>66</v>
      </c>
      <c r="B13" s="118"/>
      <c r="C13" s="3"/>
      <c r="D13" s="118"/>
      <c r="E13" s="3"/>
      <c r="F13" s="118"/>
      <c r="G13" s="3"/>
      <c r="H13" s="132"/>
      <c r="I13" s="15"/>
    </row>
    <row r="14" spans="1:9" s="5" customFormat="1">
      <c r="A14" t="s">
        <v>64</v>
      </c>
      <c r="B14" s="119"/>
      <c r="C14" s="31"/>
      <c r="D14" s="122">
        <v>75.049000000000007</v>
      </c>
      <c r="E14" s="4">
        <v>9.2655999999999992</v>
      </c>
      <c r="F14" s="122">
        <v>83.706000000000003</v>
      </c>
      <c r="G14" s="4">
        <v>4.3662000000000001</v>
      </c>
      <c r="H14" s="122">
        <v>87.772999999999996</v>
      </c>
      <c r="I14" s="4">
        <v>3.0308000000000002</v>
      </c>
    </row>
    <row r="15" spans="1:9" s="5" customFormat="1">
      <c r="A15" t="s">
        <v>63</v>
      </c>
      <c r="B15" s="119"/>
      <c r="C15" s="31"/>
      <c r="D15" s="121">
        <v>63.674999999999997</v>
      </c>
      <c r="E15" s="4">
        <v>3.2940999999999998</v>
      </c>
      <c r="F15" s="121">
        <v>73.808999999999997</v>
      </c>
      <c r="G15" s="4">
        <v>1.835</v>
      </c>
      <c r="H15" s="122">
        <v>78.986999999999995</v>
      </c>
      <c r="I15" s="4">
        <v>1.7193000000000001</v>
      </c>
    </row>
    <row r="16" spans="1:9" s="5" customFormat="1">
      <c r="A16"/>
      <c r="B16" s="119"/>
      <c r="C16" s="31"/>
      <c r="D16" s="122"/>
      <c r="E16" s="4"/>
      <c r="F16" s="122"/>
      <c r="G16" s="4"/>
      <c r="H16" s="122"/>
      <c r="I16" s="4"/>
    </row>
    <row r="17" spans="1:9" s="5" customFormat="1">
      <c r="A17" t="s">
        <v>65</v>
      </c>
      <c r="B17" s="119"/>
      <c r="C17" s="31"/>
      <c r="D17" s="122">
        <v>11.374000000000001</v>
      </c>
      <c r="E17" s="4">
        <v>9.8986000000000001</v>
      </c>
      <c r="F17" s="123">
        <v>9.8970000000000002</v>
      </c>
      <c r="G17" s="4">
        <v>4.6223999999999998</v>
      </c>
      <c r="H17" s="123">
        <v>8.7859999999999996</v>
      </c>
      <c r="I17" s="4">
        <v>3.3355999999999999</v>
      </c>
    </row>
    <row r="18" spans="1:9">
      <c r="A18" s="10" t="s">
        <v>18</v>
      </c>
      <c r="B18" s="118"/>
      <c r="C18" s="3"/>
      <c r="D18" s="118"/>
      <c r="E18" s="3"/>
      <c r="F18" s="118"/>
      <c r="G18" s="3"/>
      <c r="H18" s="132"/>
      <c r="I18" s="15"/>
    </row>
    <row r="19" spans="1:9" s="5" customFormat="1">
      <c r="A19" t="s">
        <v>3</v>
      </c>
      <c r="B19" s="121">
        <v>49.097000000000001</v>
      </c>
      <c r="C19" s="4">
        <v>3.5329999999999999</v>
      </c>
      <c r="D19" s="121">
        <v>59.756999999999998</v>
      </c>
      <c r="E19" s="4">
        <v>3.4281999999999999</v>
      </c>
      <c r="F19" s="122">
        <v>72.64</v>
      </c>
      <c r="G19" s="4">
        <v>2.0766</v>
      </c>
      <c r="H19" s="122">
        <v>75.447999999999993</v>
      </c>
      <c r="I19" s="4">
        <v>2.173</v>
      </c>
    </row>
    <row r="20" spans="1:9" s="5" customFormat="1">
      <c r="A20" t="s">
        <v>4</v>
      </c>
      <c r="B20" s="121">
        <v>50.021999999999998</v>
      </c>
      <c r="C20" s="4">
        <v>5.3785999999999996</v>
      </c>
      <c r="D20" s="122">
        <v>78.204999999999998</v>
      </c>
      <c r="E20" s="4">
        <v>4.8829000000000002</v>
      </c>
      <c r="F20" s="122">
        <v>75.522999999999996</v>
      </c>
      <c r="G20" s="4">
        <v>3.1467999999999998</v>
      </c>
      <c r="H20" s="122">
        <v>83.16</v>
      </c>
      <c r="I20" s="4">
        <v>2.5482999999999998</v>
      </c>
    </row>
    <row r="21" spans="1:9" s="5" customFormat="1">
      <c r="A21" t="s">
        <v>5</v>
      </c>
      <c r="B21" s="121">
        <v>53.64</v>
      </c>
      <c r="C21" s="4">
        <v>5.0456000000000003</v>
      </c>
      <c r="D21" s="121">
        <v>78.570999999999998</v>
      </c>
      <c r="E21" s="4">
        <v>4.6604000000000001</v>
      </c>
      <c r="F21" s="121">
        <v>85.307000000000002</v>
      </c>
      <c r="G21" s="4">
        <v>2.0049000000000001</v>
      </c>
      <c r="H21" s="122">
        <v>91.289000000000001</v>
      </c>
      <c r="I21" s="4">
        <v>1.3426</v>
      </c>
    </row>
    <row r="22" spans="1:9" s="5" customFormat="1">
      <c r="A22" t="s">
        <v>6</v>
      </c>
      <c r="B22" s="121">
        <v>78.457999999999998</v>
      </c>
      <c r="C22" s="4">
        <v>7.1538000000000004</v>
      </c>
      <c r="D22" s="122">
        <v>87.908000000000001</v>
      </c>
      <c r="E22" s="4">
        <v>3.1871</v>
      </c>
      <c r="F22" s="121">
        <v>82.945999999999998</v>
      </c>
      <c r="G22" s="4">
        <v>3.9098000000000002</v>
      </c>
      <c r="H22" s="122">
        <v>94.069000000000003</v>
      </c>
      <c r="I22" s="4">
        <v>1.5125</v>
      </c>
    </row>
    <row r="23" spans="1:9" s="5" customFormat="1">
      <c r="A23"/>
      <c r="B23" s="122"/>
      <c r="C23" s="4"/>
      <c r="D23" s="122"/>
      <c r="E23" s="4"/>
      <c r="F23" s="121"/>
      <c r="G23" s="4"/>
      <c r="H23" s="122"/>
      <c r="I23" s="4"/>
    </row>
    <row r="24" spans="1:9" s="5" customFormat="1">
      <c r="A24" t="s">
        <v>7</v>
      </c>
      <c r="B24" s="122">
        <v>-0.92500000000000004</v>
      </c>
      <c r="C24" s="4">
        <v>5.2824999999999998</v>
      </c>
      <c r="D24" s="123">
        <v>-18.448</v>
      </c>
      <c r="E24" s="4">
        <v>4.8425000000000002</v>
      </c>
      <c r="F24" s="122">
        <v>-2.883</v>
      </c>
      <c r="G24" s="4">
        <v>3.2610999999999999</v>
      </c>
      <c r="H24" s="123">
        <v>-7.7119999999999997</v>
      </c>
      <c r="I24" s="4">
        <v>3.149</v>
      </c>
    </row>
    <row r="25" spans="1:9" s="5" customFormat="1">
      <c r="A25" t="s">
        <v>8</v>
      </c>
      <c r="B25" s="122">
        <v>-4.5430000000000001</v>
      </c>
      <c r="C25" s="4">
        <v>5.4987000000000004</v>
      </c>
      <c r="D25" s="123">
        <v>-18.812999999999999</v>
      </c>
      <c r="E25" s="4">
        <v>4.7352999999999996</v>
      </c>
      <c r="F25" s="123">
        <v>-12.666</v>
      </c>
      <c r="G25" s="4">
        <v>2.5762</v>
      </c>
      <c r="H25" s="123">
        <v>-15.840999999999999</v>
      </c>
      <c r="I25" s="4">
        <v>2.3538000000000001</v>
      </c>
    </row>
    <row r="26" spans="1:9" s="5" customFormat="1">
      <c r="A26" t="s">
        <v>9</v>
      </c>
      <c r="B26" s="123">
        <v>-29.361000000000001</v>
      </c>
      <c r="C26" s="4">
        <v>6.7530999999999999</v>
      </c>
      <c r="D26" s="127">
        <v>-28.151</v>
      </c>
      <c r="E26" s="4">
        <v>3.3182999999999998</v>
      </c>
      <c r="F26" s="123">
        <v>-10.305999999999999</v>
      </c>
      <c r="G26" s="4">
        <v>4.1824000000000003</v>
      </c>
      <c r="H26" s="123">
        <v>-18.620999999999999</v>
      </c>
      <c r="I26" s="4">
        <v>2.1608999999999998</v>
      </c>
    </row>
    <row r="27" spans="1:9" s="5" customFormat="1">
      <c r="A27" t="s">
        <v>10</v>
      </c>
      <c r="B27" s="122">
        <v>-3.6179999999999999</v>
      </c>
      <c r="C27" s="4">
        <v>6.5510000000000002</v>
      </c>
      <c r="D27" s="122">
        <v>-0.36599999999999999</v>
      </c>
      <c r="E27" s="4">
        <v>6.1647999999999996</v>
      </c>
      <c r="F27" s="123">
        <v>-9.7840000000000007</v>
      </c>
      <c r="G27" s="4">
        <v>3.4986999999999999</v>
      </c>
      <c r="H27" s="123">
        <v>-8.1289999999999996</v>
      </c>
      <c r="I27" s="4">
        <v>2.5954999999999999</v>
      </c>
    </row>
    <row r="28" spans="1:9" s="5" customFormat="1">
      <c r="A28" t="s">
        <v>11</v>
      </c>
      <c r="B28" s="124">
        <v>-28.436</v>
      </c>
      <c r="C28" s="6">
        <v>8.5493000000000006</v>
      </c>
      <c r="D28" s="120">
        <v>-9.7029999999999994</v>
      </c>
      <c r="E28" s="6">
        <v>5.0251000000000001</v>
      </c>
      <c r="F28" s="120">
        <v>-7.423</v>
      </c>
      <c r="G28" s="6">
        <v>4.8869999999999996</v>
      </c>
      <c r="H28" s="133">
        <v>-10.909000000000001</v>
      </c>
      <c r="I28" s="6">
        <v>2.4535</v>
      </c>
    </row>
    <row r="29" spans="1:9" s="5" customFormat="1">
      <c r="A29" t="s">
        <v>12</v>
      </c>
      <c r="B29" s="125">
        <v>-24.818000000000001</v>
      </c>
      <c r="C29" s="7">
        <v>7.5868000000000002</v>
      </c>
      <c r="D29" s="128">
        <v>-9.3369999999999997</v>
      </c>
      <c r="E29" s="7">
        <v>5.0552999999999999</v>
      </c>
      <c r="F29" s="128">
        <v>2.3610000000000002</v>
      </c>
      <c r="G29" s="7">
        <v>4.0404</v>
      </c>
      <c r="H29" s="128">
        <v>-2.78</v>
      </c>
      <c r="I29" s="7">
        <v>1.5857000000000001</v>
      </c>
    </row>
    <row r="30" spans="1:9" ht="12.75" customHeight="1">
      <c r="A30" s="139" t="s">
        <v>19</v>
      </c>
      <c r="B30" s="139"/>
      <c r="C30" s="139"/>
      <c r="D30" s="139"/>
      <c r="E30" s="139"/>
      <c r="F30" s="139"/>
      <c r="G30" s="139"/>
      <c r="H30" s="139"/>
      <c r="I30" s="139"/>
    </row>
    <row r="31" spans="1:9" ht="15.75" customHeight="1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9">
      <c r="A32" s="140" t="s">
        <v>20</v>
      </c>
      <c r="B32" s="141"/>
      <c r="C32" s="141"/>
      <c r="D32" s="141"/>
      <c r="E32" s="141"/>
      <c r="F32" s="141"/>
      <c r="G32" s="141"/>
      <c r="H32" s="141"/>
      <c r="I32" s="141"/>
    </row>
    <row r="33" spans="1:9" ht="14.25" customHeight="1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>
      <c r="B34" s="8"/>
      <c r="C34" s="8"/>
      <c r="D34" s="8"/>
      <c r="E34" s="8"/>
      <c r="F34" s="8"/>
      <c r="G34" s="8"/>
      <c r="H34" s="8"/>
      <c r="I34" s="8"/>
    </row>
    <row r="35" spans="1:9" hidden="1">
      <c r="B35" s="12"/>
      <c r="C35" s="8"/>
      <c r="D35" s="12">
        <f>D17/E17</f>
        <v>1.1490513810033742</v>
      </c>
      <c r="E35" s="8"/>
      <c r="F35" s="12">
        <f>F17/G17</f>
        <v>2.1410955347871239</v>
      </c>
      <c r="G35" s="8"/>
      <c r="H35" s="12">
        <f>H17/I17</f>
        <v>2.6340088739657035</v>
      </c>
      <c r="I35" s="8"/>
    </row>
    <row r="36" spans="1:9" hidden="1">
      <c r="B36" s="8"/>
      <c r="C36" s="8"/>
      <c r="D36" s="8"/>
      <c r="E36" s="8"/>
      <c r="F36" s="8"/>
      <c r="G36" s="8"/>
      <c r="H36" s="8"/>
      <c r="I36" s="8"/>
    </row>
    <row r="37" spans="1:9" hidden="1">
      <c r="B37" s="12" t="e">
        <f>#REF!/#REF!</f>
        <v>#REF!</v>
      </c>
      <c r="C37" s="8"/>
      <c r="D37" s="12" t="e">
        <f>#REF!/#REF!</f>
        <v>#REF!</v>
      </c>
      <c r="E37" s="8"/>
      <c r="F37" s="12" t="e">
        <f>#REF!/#REF!</f>
        <v>#REF!</v>
      </c>
      <c r="G37" s="8"/>
      <c r="H37" s="12" t="e">
        <f>#REF!/#REF!</f>
        <v>#REF!</v>
      </c>
      <c r="I37" s="8"/>
    </row>
    <row r="38" spans="1:9" hidden="1">
      <c r="B38" s="8"/>
      <c r="C38" s="8"/>
      <c r="D38" s="8"/>
      <c r="E38" s="8"/>
      <c r="F38" s="8"/>
      <c r="G38" s="8"/>
      <c r="H38" s="8"/>
      <c r="I38" s="8"/>
    </row>
    <row r="39" spans="1:9" hidden="1">
      <c r="B39" s="12">
        <f>B24/C24</f>
        <v>-0.17510648367250356</v>
      </c>
      <c r="C39" s="12"/>
      <c r="D39" s="12">
        <f>D24/E24</f>
        <v>-3.8096024780588538</v>
      </c>
      <c r="E39" s="12"/>
      <c r="F39" s="12">
        <f>F24/G24</f>
        <v>-0.88405752660145354</v>
      </c>
      <c r="G39" s="12"/>
      <c r="H39" s="12">
        <f>H24/I24</f>
        <v>-2.4490314385519212</v>
      </c>
      <c r="I39" s="12"/>
    </row>
    <row r="40" spans="1:9" hidden="1">
      <c r="B40" s="12">
        <f t="shared" ref="B40:B44" si="0">B25/C25</f>
        <v>-0.82619528252132324</v>
      </c>
      <c r="C40" s="12"/>
      <c r="D40" s="12">
        <f t="shared" ref="D40:D44" si="1">D25/E25</f>
        <v>-3.9729267417059111</v>
      </c>
      <c r="E40" s="12"/>
      <c r="F40" s="12">
        <f t="shared" ref="F40:F44" si="2">F25/G25</f>
        <v>-4.9165437466035247</v>
      </c>
      <c r="G40" s="12"/>
      <c r="H40" s="12">
        <f t="shared" ref="H40:H44" si="3">H25/I25</f>
        <v>-6.7299685614750606</v>
      </c>
      <c r="I40" s="12"/>
    </row>
    <row r="41" spans="1:9" hidden="1">
      <c r="B41" s="12">
        <f t="shared" si="0"/>
        <v>-4.3477810190875301</v>
      </c>
      <c r="C41" s="12"/>
      <c r="D41" s="12">
        <f t="shared" si="1"/>
        <v>-8.4835608594762384</v>
      </c>
      <c r="E41" s="12"/>
      <c r="F41" s="12">
        <f t="shared" si="2"/>
        <v>-2.4641354246365719</v>
      </c>
      <c r="G41" s="12"/>
      <c r="H41" s="12">
        <f t="shared" si="3"/>
        <v>-8.6172428154935439</v>
      </c>
      <c r="I41" s="12"/>
    </row>
    <row r="42" spans="1:9" hidden="1">
      <c r="B42" s="12">
        <f t="shared" si="0"/>
        <v>-0.55228209433674247</v>
      </c>
      <c r="C42" s="12"/>
      <c r="D42" s="12">
        <f t="shared" si="1"/>
        <v>-5.9369322605761748E-2</v>
      </c>
      <c r="E42" s="12"/>
      <c r="F42" s="12">
        <f t="shared" si="2"/>
        <v>-2.7964672592677284</v>
      </c>
      <c r="G42" s="12"/>
      <c r="H42" s="12">
        <f t="shared" si="3"/>
        <v>-3.1319591600847621</v>
      </c>
      <c r="I42" s="12"/>
    </row>
    <row r="43" spans="1:9" ht="12" hidden="1" customHeight="1">
      <c r="B43" s="12">
        <f t="shared" si="0"/>
        <v>-3.3261202671563752</v>
      </c>
      <c r="C43" s="12"/>
      <c r="D43" s="12">
        <f t="shared" si="1"/>
        <v>-1.9309068476249227</v>
      </c>
      <c r="E43" s="12"/>
      <c r="F43" s="12">
        <f t="shared" si="2"/>
        <v>-1.5189277675465522</v>
      </c>
      <c r="G43" s="12"/>
      <c r="H43" s="12">
        <f t="shared" si="3"/>
        <v>-4.4463012023639701</v>
      </c>
      <c r="I43" s="12"/>
    </row>
    <row r="44" spans="1:9" hidden="1">
      <c r="B44" s="12">
        <f t="shared" si="0"/>
        <v>-3.2712078873833503</v>
      </c>
      <c r="C44" s="12"/>
      <c r="D44" s="12">
        <f t="shared" si="1"/>
        <v>-1.8469724843233835</v>
      </c>
      <c r="E44" s="12"/>
      <c r="F44" s="12">
        <f t="shared" si="2"/>
        <v>0.58434808434808438</v>
      </c>
      <c r="G44" s="12"/>
      <c r="H44" s="12">
        <f t="shared" si="3"/>
        <v>-1.753168947467995</v>
      </c>
      <c r="I44" s="12"/>
    </row>
    <row r="45" spans="1:9" hidden="1">
      <c r="B45" s="8"/>
      <c r="C45" s="8"/>
      <c r="D45" s="8"/>
      <c r="E45" s="8"/>
      <c r="F45" s="8"/>
      <c r="G45" s="8"/>
      <c r="H45" s="8"/>
      <c r="I45" s="8"/>
    </row>
    <row r="46" spans="1:9">
      <c r="B46" s="9"/>
      <c r="C46" s="9"/>
      <c r="D46" s="9"/>
      <c r="E46" s="9"/>
      <c r="F46" s="9"/>
      <c r="G46" s="9"/>
      <c r="H46" s="9"/>
      <c r="I46" s="9"/>
    </row>
    <row r="47" spans="1:9">
      <c r="B47" s="8"/>
      <c r="C47" s="9"/>
      <c r="D47" s="8"/>
      <c r="E47" s="9"/>
      <c r="F47" s="8"/>
      <c r="G47" s="9"/>
      <c r="H47" s="8"/>
      <c r="I47" s="9"/>
    </row>
    <row r="48" spans="1:9">
      <c r="B48" s="8"/>
      <c r="C48" s="9"/>
      <c r="D48" s="8"/>
      <c r="E48" s="9"/>
      <c r="F48" s="8"/>
      <c r="G48" s="9"/>
      <c r="H48" s="8"/>
      <c r="I48" s="9"/>
    </row>
    <row r="49" spans="2:9">
      <c r="B49" s="8"/>
      <c r="C49" s="9"/>
      <c r="D49" s="8"/>
      <c r="E49" s="9"/>
      <c r="F49" s="8"/>
      <c r="G49" s="9"/>
      <c r="H49" s="8"/>
      <c r="I49" s="9"/>
    </row>
    <row r="50" spans="2:9">
      <c r="B50" s="9"/>
      <c r="C50" s="9"/>
      <c r="D50" s="9"/>
      <c r="E50" s="9"/>
      <c r="F50" s="9"/>
      <c r="G50" s="9"/>
      <c r="H50" s="9"/>
      <c r="I50" s="9"/>
    </row>
    <row r="51" spans="2:9">
      <c r="B51" s="8"/>
      <c r="C51" s="8"/>
      <c r="D51" s="8"/>
      <c r="E51" s="8"/>
      <c r="F51" s="8"/>
      <c r="G51" s="8"/>
      <c r="H51" s="8"/>
      <c r="I51" s="8"/>
    </row>
    <row r="52" spans="2:9">
      <c r="B52" s="8"/>
      <c r="D52" s="8"/>
      <c r="F52" s="8"/>
      <c r="H52" s="8"/>
    </row>
    <row r="53" spans="2:9">
      <c r="B53" s="8"/>
      <c r="D53" s="8"/>
      <c r="F53" s="8"/>
      <c r="H53" s="8"/>
    </row>
  </sheetData>
  <mergeCells count="8">
    <mergeCell ref="A1:I1"/>
    <mergeCell ref="A30:I31"/>
    <mergeCell ref="A32:I33"/>
    <mergeCell ref="A2:A3"/>
    <mergeCell ref="H2:I2"/>
    <mergeCell ref="F2:G2"/>
    <mergeCell ref="D2:E2"/>
    <mergeCell ref="B2:C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pane ySplit="3" topLeftCell="A4" activePane="bottomLeft" state="frozen"/>
      <selection pane="bottomLeft" activeCell="A18" sqref="A18:XFD22"/>
    </sheetView>
  </sheetViews>
  <sheetFormatPr defaultRowHeight="12.75"/>
  <cols>
    <col min="1" max="1" width="32.42578125" style="1" customWidth="1"/>
    <col min="2" max="9" width="10.7109375" style="1" customWidth="1"/>
    <col min="10" max="16384" width="9.140625" style="1"/>
  </cols>
  <sheetData>
    <row r="1" spans="1:9" ht="12.75" customHeight="1">
      <c r="A1" s="147" t="s">
        <v>24</v>
      </c>
      <c r="B1" s="147"/>
      <c r="C1" s="147"/>
      <c r="D1" s="147"/>
      <c r="E1" s="147"/>
      <c r="F1" s="147"/>
      <c r="G1" s="147"/>
      <c r="H1" s="147"/>
      <c r="I1" s="147"/>
    </row>
    <row r="2" spans="1:9">
      <c r="A2" s="143" t="s">
        <v>0</v>
      </c>
      <c r="B2" s="145">
        <v>1990</v>
      </c>
      <c r="C2" s="146"/>
      <c r="D2" s="145">
        <v>2000</v>
      </c>
      <c r="E2" s="146"/>
      <c r="F2" s="145">
        <v>2005</v>
      </c>
      <c r="G2" s="146"/>
      <c r="H2" s="145">
        <v>2009</v>
      </c>
      <c r="I2" s="146"/>
    </row>
    <row r="3" spans="1:9">
      <c r="A3" s="14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>
      <c r="A4" s="11" t="s">
        <v>14</v>
      </c>
      <c r="B4" s="111">
        <v>6.07</v>
      </c>
      <c r="C4" s="6">
        <v>1.0271999999999999</v>
      </c>
      <c r="D4" s="111">
        <v>8.9179999999999993</v>
      </c>
      <c r="E4" s="6">
        <v>0.83320000000000005</v>
      </c>
      <c r="F4" s="111">
        <v>10.997999999999999</v>
      </c>
      <c r="G4" s="6">
        <v>0.46460000000000001</v>
      </c>
      <c r="H4" s="120">
        <v>13.484</v>
      </c>
      <c r="I4" s="6">
        <v>0.73329999999999995</v>
      </c>
    </row>
    <row r="5" spans="1:9">
      <c r="A5" s="21" t="s">
        <v>13</v>
      </c>
      <c r="B5" s="112"/>
      <c r="C5" s="25"/>
      <c r="D5" s="112"/>
      <c r="E5" s="25"/>
      <c r="F5" s="112"/>
      <c r="G5" s="25"/>
      <c r="H5" s="131"/>
      <c r="I5" s="16"/>
    </row>
    <row r="6" spans="1:9">
      <c r="A6" s="23" t="s">
        <v>21</v>
      </c>
      <c r="B6" s="113">
        <v>5.4969999999999999</v>
      </c>
      <c r="C6" s="19">
        <v>1.7282</v>
      </c>
      <c r="D6" s="113">
        <v>7.319</v>
      </c>
      <c r="E6" s="19">
        <v>1.1837</v>
      </c>
      <c r="F6" s="114">
        <v>10.913</v>
      </c>
      <c r="G6" s="19">
        <v>0.78959999999999997</v>
      </c>
      <c r="H6" s="114">
        <v>10.727</v>
      </c>
      <c r="I6" s="19">
        <v>0.8821</v>
      </c>
    </row>
    <row r="7" spans="1:9">
      <c r="A7" s="13" t="s">
        <v>22</v>
      </c>
      <c r="B7" s="113">
        <v>7.8159999999999998</v>
      </c>
      <c r="C7" s="19">
        <v>1.9403999999999999</v>
      </c>
      <c r="D7" s="113">
        <v>9.4700000000000006</v>
      </c>
      <c r="E7" s="19">
        <v>1.2166999999999999</v>
      </c>
      <c r="F7" s="113">
        <v>11.708</v>
      </c>
      <c r="G7" s="19">
        <v>0.79279999999999995</v>
      </c>
      <c r="H7" s="114">
        <v>15.866</v>
      </c>
      <c r="I7" s="19">
        <v>1.5456000000000001</v>
      </c>
    </row>
    <row r="8" spans="1:9">
      <c r="A8" s="13" t="s">
        <v>23</v>
      </c>
      <c r="B8" s="113">
        <v>3.4049999999999998</v>
      </c>
      <c r="C8" s="19">
        <v>0.86639999999999995</v>
      </c>
      <c r="D8" s="114">
        <v>11.909000000000001</v>
      </c>
      <c r="E8" s="19">
        <v>2.3904000000000001</v>
      </c>
      <c r="F8" s="113">
        <v>9.8680000000000003</v>
      </c>
      <c r="G8" s="19">
        <v>0.91349999999999998</v>
      </c>
      <c r="H8" s="114">
        <v>13.823</v>
      </c>
      <c r="I8" s="19">
        <v>0.8196</v>
      </c>
    </row>
    <row r="9" spans="1:9">
      <c r="A9" s="18"/>
      <c r="B9" s="114"/>
      <c r="C9" s="19"/>
      <c r="D9" s="114"/>
      <c r="E9" s="19"/>
      <c r="F9" s="114"/>
      <c r="G9" s="19"/>
      <c r="H9" s="114"/>
      <c r="I9" s="19"/>
    </row>
    <row r="10" spans="1:9">
      <c r="A10" s="24" t="s">
        <v>15</v>
      </c>
      <c r="B10" s="114">
        <v>-2.319</v>
      </c>
      <c r="C10" s="19">
        <v>2.5415999999999999</v>
      </c>
      <c r="D10" s="114">
        <v>-2.15</v>
      </c>
      <c r="E10" s="19">
        <v>1.7385999999999999</v>
      </c>
      <c r="F10" s="113">
        <v>-0.79500000000000004</v>
      </c>
      <c r="G10" s="19">
        <v>1.1616</v>
      </c>
      <c r="H10" s="115">
        <v>-5.1390000000000002</v>
      </c>
      <c r="I10" s="19">
        <v>1.7654000000000001</v>
      </c>
    </row>
    <row r="11" spans="1:9">
      <c r="A11" s="24" t="s">
        <v>16</v>
      </c>
      <c r="B11" s="116">
        <v>2.0920000000000001</v>
      </c>
      <c r="C11" s="20">
        <v>1.9357</v>
      </c>
      <c r="D11" s="136">
        <v>-4.59</v>
      </c>
      <c r="E11" s="20">
        <v>2.5931000000000002</v>
      </c>
      <c r="F11" s="116">
        <v>1.0449999999999999</v>
      </c>
      <c r="G11" s="20">
        <v>1.2056</v>
      </c>
      <c r="H11" s="126">
        <v>-3.0960000000000001</v>
      </c>
      <c r="I11" s="20">
        <v>1.0264</v>
      </c>
    </row>
    <row r="12" spans="1:9">
      <c r="A12" s="13" t="s">
        <v>17</v>
      </c>
      <c r="B12" s="134">
        <v>4.4109999999999996</v>
      </c>
      <c r="C12" s="22">
        <v>2.2008000000000001</v>
      </c>
      <c r="D12" s="117">
        <v>-2.4390000000000001</v>
      </c>
      <c r="E12" s="22">
        <v>2.7092999999999998</v>
      </c>
      <c r="F12" s="117">
        <v>1.84</v>
      </c>
      <c r="G12" s="22">
        <v>1.2373000000000001</v>
      </c>
      <c r="H12" s="117">
        <v>2.0430000000000001</v>
      </c>
      <c r="I12" s="22">
        <v>1.7882</v>
      </c>
    </row>
    <row r="13" spans="1:9">
      <c r="A13" s="10" t="s">
        <v>66</v>
      </c>
      <c r="B13" s="118"/>
      <c r="C13" s="3"/>
      <c r="D13" s="118"/>
      <c r="E13" s="3"/>
      <c r="F13" s="118"/>
      <c r="G13" s="3"/>
      <c r="H13" s="132"/>
      <c r="I13" s="15"/>
    </row>
    <row r="14" spans="1:9" s="5" customFormat="1">
      <c r="A14" t="s">
        <v>64</v>
      </c>
      <c r="B14" s="119"/>
      <c r="C14" s="31"/>
      <c r="D14" s="122">
        <v>11.618</v>
      </c>
      <c r="E14" s="4">
        <v>2.512</v>
      </c>
      <c r="F14" s="122">
        <v>14.146000000000001</v>
      </c>
      <c r="G14" s="4">
        <v>1.2702</v>
      </c>
      <c r="H14" s="122">
        <v>16.716999999999999</v>
      </c>
      <c r="I14" s="4">
        <v>1.2346999999999999</v>
      </c>
    </row>
    <row r="15" spans="1:9" s="5" customFormat="1">
      <c r="A15" t="s">
        <v>63</v>
      </c>
      <c r="B15" s="119"/>
      <c r="C15" s="31"/>
      <c r="D15" s="121">
        <v>8.4359999999999999</v>
      </c>
      <c r="E15" s="4">
        <v>0.91690000000000005</v>
      </c>
      <c r="F15" s="121">
        <v>10.628</v>
      </c>
      <c r="G15" s="4">
        <v>0.51580000000000004</v>
      </c>
      <c r="H15" s="122">
        <v>12.942</v>
      </c>
      <c r="I15" s="4">
        <v>0.79569999999999996</v>
      </c>
    </row>
    <row r="16" spans="1:9" s="5" customFormat="1">
      <c r="A16"/>
      <c r="B16" s="119"/>
      <c r="C16" s="31"/>
      <c r="D16" s="122"/>
      <c r="E16" s="4"/>
      <c r="F16" s="122"/>
      <c r="G16" s="4"/>
      <c r="H16" s="122"/>
      <c r="I16" s="4"/>
    </row>
    <row r="17" spans="1:9" s="5" customFormat="1">
      <c r="A17" t="s">
        <v>65</v>
      </c>
      <c r="B17" s="119"/>
      <c r="C17" s="31"/>
      <c r="D17" s="122">
        <v>3.1819999999999999</v>
      </c>
      <c r="E17" s="4">
        <v>2.7372000000000001</v>
      </c>
      <c r="F17" s="123">
        <v>3.5169999999999999</v>
      </c>
      <c r="G17" s="4">
        <v>1.4314</v>
      </c>
      <c r="H17" s="123">
        <v>3.7749999999999999</v>
      </c>
      <c r="I17" s="4">
        <v>1.3525</v>
      </c>
    </row>
    <row r="18" spans="1:9">
      <c r="A18" s="10" t="s">
        <v>18</v>
      </c>
      <c r="B18" s="118"/>
      <c r="C18" s="3"/>
      <c r="D18" s="118"/>
      <c r="E18" s="3"/>
      <c r="F18" s="118"/>
      <c r="G18" s="3"/>
      <c r="H18" s="118"/>
      <c r="I18" s="3"/>
    </row>
    <row r="19" spans="1:9" s="5" customFormat="1">
      <c r="A19" t="s">
        <v>3</v>
      </c>
      <c r="B19" s="121">
        <v>6.266</v>
      </c>
      <c r="C19" s="4">
        <v>1.0218</v>
      </c>
      <c r="D19" s="121">
        <v>8.9760000000000009</v>
      </c>
      <c r="E19" s="4">
        <v>0.91610000000000003</v>
      </c>
      <c r="F19" s="121">
        <v>11.491</v>
      </c>
      <c r="G19" s="4">
        <v>0.56679999999999997</v>
      </c>
      <c r="H19" s="122">
        <v>13.510999999999999</v>
      </c>
      <c r="I19" s="4">
        <v>0.63449999999999995</v>
      </c>
    </row>
    <row r="20" spans="1:9" s="5" customFormat="1">
      <c r="A20" t="s">
        <v>4</v>
      </c>
      <c r="B20" s="122">
        <v>4.657</v>
      </c>
      <c r="C20" s="4">
        <v>1.6882999999999999</v>
      </c>
      <c r="D20" s="122">
        <v>7.5730000000000004</v>
      </c>
      <c r="E20" s="4">
        <v>1.5718000000000001</v>
      </c>
      <c r="F20" s="121">
        <v>5.5110000000000001</v>
      </c>
      <c r="G20" s="4">
        <v>0.59560000000000002</v>
      </c>
      <c r="H20" s="122">
        <v>8.1050000000000004</v>
      </c>
      <c r="I20" s="4">
        <v>0.65869999999999995</v>
      </c>
    </row>
    <row r="21" spans="1:9" s="5" customFormat="1">
      <c r="A21" t="s">
        <v>5</v>
      </c>
      <c r="B21" s="121">
        <v>3.1280000000000001</v>
      </c>
      <c r="C21" s="4">
        <v>0.83940000000000003</v>
      </c>
      <c r="D21" s="121">
        <v>6.6079999999999997</v>
      </c>
      <c r="E21" s="4">
        <v>1.1384000000000001</v>
      </c>
      <c r="F21" s="122">
        <v>9.6150000000000002</v>
      </c>
      <c r="G21" s="4">
        <v>1.0286</v>
      </c>
      <c r="H21" s="122">
        <v>11.875999999999999</v>
      </c>
      <c r="I21" s="4">
        <v>0.8851</v>
      </c>
    </row>
    <row r="22" spans="1:9" s="5" customFormat="1">
      <c r="A22" t="s">
        <v>6</v>
      </c>
      <c r="B22" s="121">
        <v>13.098000000000001</v>
      </c>
      <c r="C22" s="4">
        <v>3.0326</v>
      </c>
      <c r="D22" s="121">
        <v>15.653</v>
      </c>
      <c r="E22" s="4">
        <v>2.0651000000000002</v>
      </c>
      <c r="F22" s="122">
        <v>23.420999999999999</v>
      </c>
      <c r="G22" s="4">
        <v>2.1999</v>
      </c>
      <c r="H22" s="122">
        <v>30.312999999999999</v>
      </c>
      <c r="I22" s="4">
        <v>4.6326000000000001</v>
      </c>
    </row>
    <row r="23" spans="1:9" s="5" customFormat="1">
      <c r="A23"/>
      <c r="B23" s="122"/>
      <c r="C23" s="4"/>
      <c r="D23" s="122"/>
      <c r="E23" s="4"/>
      <c r="F23" s="122"/>
      <c r="G23" s="4"/>
      <c r="H23" s="122"/>
      <c r="I23" s="4"/>
    </row>
    <row r="24" spans="1:9" s="5" customFormat="1">
      <c r="A24" t="s">
        <v>7</v>
      </c>
      <c r="B24" s="121">
        <v>1.6080000000000001</v>
      </c>
      <c r="C24" s="4">
        <v>1.2665</v>
      </c>
      <c r="D24" s="121">
        <v>1.403</v>
      </c>
      <c r="E24" s="4">
        <v>1.5170999999999999</v>
      </c>
      <c r="F24" s="123">
        <v>5.98</v>
      </c>
      <c r="G24" s="4">
        <v>0.84279999999999999</v>
      </c>
      <c r="H24" s="123">
        <v>5.4050000000000002</v>
      </c>
      <c r="I24" s="4">
        <v>0.74129999999999996</v>
      </c>
    </row>
    <row r="25" spans="1:9" s="5" customFormat="1">
      <c r="A25" t="s">
        <v>8</v>
      </c>
      <c r="B25" s="123">
        <v>3.1379999999999999</v>
      </c>
      <c r="C25" s="4">
        <v>0.89649999999999996</v>
      </c>
      <c r="D25" s="123">
        <v>2.3679999999999999</v>
      </c>
      <c r="E25" s="4">
        <v>1.1855</v>
      </c>
      <c r="F25" s="122">
        <v>1.8759999999999999</v>
      </c>
      <c r="G25" s="4">
        <v>1.1104000000000001</v>
      </c>
      <c r="H25" s="122">
        <v>1.635</v>
      </c>
      <c r="I25" s="4">
        <v>0.89429999999999998</v>
      </c>
    </row>
    <row r="26" spans="1:9" s="5" customFormat="1">
      <c r="A26" t="s">
        <v>9</v>
      </c>
      <c r="B26" s="123">
        <v>-6.8319999999999999</v>
      </c>
      <c r="C26" s="4">
        <v>2.7284000000000002</v>
      </c>
      <c r="D26" s="127">
        <v>-6.6769999999999996</v>
      </c>
      <c r="E26" s="4">
        <v>2.1059999999999999</v>
      </c>
      <c r="F26" s="123">
        <v>-11.93</v>
      </c>
      <c r="G26" s="4">
        <v>2.1396000000000002</v>
      </c>
      <c r="H26" s="123">
        <v>-16.803000000000001</v>
      </c>
      <c r="I26" s="4">
        <v>4.4527999999999999</v>
      </c>
    </row>
    <row r="27" spans="1:9" s="5" customFormat="1">
      <c r="A27" t="s">
        <v>10</v>
      </c>
      <c r="B27" s="121">
        <v>1.53</v>
      </c>
      <c r="C27" s="4">
        <v>1.8027</v>
      </c>
      <c r="D27" s="121">
        <v>0.96499999999999997</v>
      </c>
      <c r="E27" s="4">
        <v>1.4097999999999999</v>
      </c>
      <c r="F27" s="123">
        <v>-4.1040000000000001</v>
      </c>
      <c r="G27" s="4">
        <v>1.179</v>
      </c>
      <c r="H27" s="123">
        <v>-3.7709999999999999</v>
      </c>
      <c r="I27" s="4">
        <v>0.92530000000000001</v>
      </c>
    </row>
    <row r="28" spans="1:9" s="5" customFormat="1">
      <c r="A28" t="s">
        <v>11</v>
      </c>
      <c r="B28" s="124">
        <v>-8.44</v>
      </c>
      <c r="C28" s="6">
        <v>2.9411999999999998</v>
      </c>
      <c r="D28" s="124">
        <v>-8.08</v>
      </c>
      <c r="E28" s="6">
        <v>2.6089000000000002</v>
      </c>
      <c r="F28" s="133">
        <v>-17.91</v>
      </c>
      <c r="G28" s="6">
        <v>2.1758000000000002</v>
      </c>
      <c r="H28" s="133">
        <v>-22.207999999999998</v>
      </c>
      <c r="I28" s="6">
        <v>4.5891000000000002</v>
      </c>
    </row>
    <row r="29" spans="1:9" s="5" customFormat="1">
      <c r="A29" s="30" t="s">
        <v>12</v>
      </c>
      <c r="B29" s="135">
        <v>-9.9700000000000006</v>
      </c>
      <c r="C29" s="7">
        <v>2.8069000000000002</v>
      </c>
      <c r="D29" s="135">
        <v>-9.0449999999999999</v>
      </c>
      <c r="E29" s="7">
        <v>2.4811000000000001</v>
      </c>
      <c r="F29" s="135">
        <v>-13.805999999999999</v>
      </c>
      <c r="G29" s="7">
        <v>2.2126999999999999</v>
      </c>
      <c r="H29" s="135">
        <v>-18.437000000000001</v>
      </c>
      <c r="I29" s="7">
        <v>4.3917999999999999</v>
      </c>
    </row>
    <row r="30" spans="1:9" ht="12.75" customHeight="1">
      <c r="A30" s="139" t="s">
        <v>19</v>
      </c>
      <c r="B30" s="139"/>
      <c r="C30" s="139"/>
      <c r="D30" s="139"/>
      <c r="E30" s="139"/>
      <c r="F30" s="139"/>
      <c r="G30" s="139"/>
      <c r="H30" s="139"/>
      <c r="I30" s="139"/>
    </row>
    <row r="31" spans="1:9" ht="15.75" customHeight="1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9">
      <c r="A32" s="140" t="s">
        <v>20</v>
      </c>
      <c r="B32" s="141"/>
      <c r="C32" s="141"/>
      <c r="D32" s="141"/>
      <c r="E32" s="141"/>
      <c r="F32" s="141"/>
      <c r="G32" s="141"/>
      <c r="H32" s="141"/>
      <c r="I32" s="141"/>
    </row>
    <row r="33" spans="1:9" ht="14.25" customHeight="1">
      <c r="A33" s="142"/>
      <c r="B33" s="142"/>
      <c r="C33" s="142"/>
      <c r="D33" s="142"/>
      <c r="E33" s="142"/>
      <c r="F33" s="142"/>
      <c r="G33" s="142"/>
      <c r="H33" s="142"/>
      <c r="I33" s="142"/>
    </row>
    <row r="34" spans="1:9">
      <c r="B34" s="8"/>
      <c r="C34" s="8"/>
      <c r="D34" s="8"/>
      <c r="E34" s="8"/>
      <c r="F34" s="8"/>
      <c r="G34" s="8"/>
      <c r="H34" s="8"/>
      <c r="I34" s="8"/>
    </row>
    <row r="35" spans="1:9" hidden="1">
      <c r="B35" s="12"/>
      <c r="C35" s="8"/>
      <c r="D35" s="12">
        <f>D17/E17</f>
        <v>1.1625018266842029</v>
      </c>
      <c r="E35" s="8"/>
      <c r="F35" s="12">
        <f>F17/G17</f>
        <v>2.4570350705602904</v>
      </c>
      <c r="G35" s="8"/>
      <c r="H35" s="12">
        <f>H17/I17</f>
        <v>2.7911275415896486</v>
      </c>
      <c r="I35" s="8"/>
    </row>
    <row r="36" spans="1:9" hidden="1">
      <c r="B36" s="8"/>
      <c r="C36" s="8"/>
      <c r="D36" s="8"/>
      <c r="E36" s="8"/>
      <c r="F36" s="8"/>
      <c r="G36" s="8"/>
      <c r="H36" s="8"/>
      <c r="I36" s="8"/>
    </row>
    <row r="37" spans="1:9" hidden="1">
      <c r="B37" s="12" t="e">
        <f>#REF!/#REF!</f>
        <v>#REF!</v>
      </c>
      <c r="C37" s="8"/>
      <c r="D37" s="12" t="e">
        <f>#REF!/#REF!</f>
        <v>#REF!</v>
      </c>
      <c r="E37" s="8"/>
      <c r="F37" s="12" t="e">
        <f>#REF!/#REF!</f>
        <v>#REF!</v>
      </c>
      <c r="G37" s="8"/>
      <c r="H37" s="12" t="e">
        <f>#REF!/#REF!</f>
        <v>#REF!</v>
      </c>
      <c r="I37" s="8"/>
    </row>
    <row r="38" spans="1:9" hidden="1">
      <c r="B38" s="8"/>
      <c r="C38" s="8"/>
      <c r="D38" s="8"/>
      <c r="E38" s="8"/>
      <c r="F38" s="8"/>
      <c r="G38" s="8"/>
      <c r="H38" s="8"/>
      <c r="I38" s="8"/>
    </row>
    <row r="39" spans="1:9" hidden="1">
      <c r="B39" s="12">
        <f t="shared" ref="B39:B44" si="0">B24/C24</f>
        <v>1.2696407422029214</v>
      </c>
      <c r="C39" s="12"/>
      <c r="D39" s="12">
        <f t="shared" ref="D39:D44" si="1">D24/E24</f>
        <v>0.92479071913519217</v>
      </c>
      <c r="E39" s="12"/>
      <c r="F39" s="12">
        <f t="shared" ref="F39:F44" si="2">F24/G24</f>
        <v>7.0953962980541059</v>
      </c>
      <c r="G39" s="12"/>
      <c r="H39" s="12">
        <f t="shared" ref="H39:H44" si="3">H24/I24</f>
        <v>7.2912451099419942</v>
      </c>
      <c r="I39" s="12"/>
    </row>
    <row r="40" spans="1:9" hidden="1">
      <c r="B40" s="12">
        <f t="shared" si="0"/>
        <v>3.5002788622420526</v>
      </c>
      <c r="C40" s="12"/>
      <c r="D40" s="12">
        <f t="shared" si="1"/>
        <v>1.997469422184732</v>
      </c>
      <c r="E40" s="12"/>
      <c r="F40" s="12">
        <f t="shared" si="2"/>
        <v>1.6894812680115272</v>
      </c>
      <c r="G40" s="12"/>
      <c r="H40" s="12">
        <f t="shared" si="3"/>
        <v>1.8282455551828245</v>
      </c>
      <c r="I40" s="12"/>
    </row>
    <row r="41" spans="1:9" hidden="1">
      <c r="B41" s="12">
        <f t="shared" si="0"/>
        <v>-2.5040316669110099</v>
      </c>
      <c r="C41" s="12"/>
      <c r="D41" s="12">
        <f t="shared" si="1"/>
        <v>-3.1704653371320037</v>
      </c>
      <c r="E41" s="12"/>
      <c r="F41" s="12">
        <f t="shared" si="2"/>
        <v>-5.5758085623481017</v>
      </c>
      <c r="G41" s="12"/>
      <c r="H41" s="12">
        <f t="shared" si="3"/>
        <v>-3.7735806683435147</v>
      </c>
      <c r="I41" s="12"/>
    </row>
    <row r="42" spans="1:9" hidden="1">
      <c r="B42" s="12">
        <f t="shared" si="0"/>
        <v>0.84872690963554676</v>
      </c>
      <c r="C42" s="12"/>
      <c r="D42" s="12">
        <f t="shared" si="1"/>
        <v>0.684494254504185</v>
      </c>
      <c r="E42" s="12"/>
      <c r="F42" s="12">
        <f t="shared" si="2"/>
        <v>-3.4809160305343512</v>
      </c>
      <c r="G42" s="12"/>
      <c r="H42" s="12">
        <f t="shared" si="3"/>
        <v>-4.075434994055982</v>
      </c>
      <c r="I42" s="12"/>
    </row>
    <row r="43" spans="1:9" hidden="1">
      <c r="B43" s="12">
        <f t="shared" si="0"/>
        <v>-2.8695770433836532</v>
      </c>
      <c r="C43" s="12"/>
      <c r="D43" s="12">
        <f t="shared" si="1"/>
        <v>-3.0970907278929816</v>
      </c>
      <c r="E43" s="12"/>
      <c r="F43" s="12">
        <f t="shared" si="2"/>
        <v>-8.2314550969758251</v>
      </c>
      <c r="G43" s="12"/>
      <c r="H43" s="12">
        <f t="shared" si="3"/>
        <v>-4.8392931075810068</v>
      </c>
      <c r="I43" s="12"/>
    </row>
    <row r="44" spans="1:9" hidden="1">
      <c r="B44" s="12">
        <f t="shared" si="0"/>
        <v>-3.5519612383768568</v>
      </c>
      <c r="C44" s="12"/>
      <c r="D44" s="12">
        <f t="shared" si="1"/>
        <v>-3.6455604369029864</v>
      </c>
      <c r="E44" s="12"/>
      <c r="F44" s="12">
        <f t="shared" si="2"/>
        <v>-6.2394359831879607</v>
      </c>
      <c r="G44" s="12"/>
      <c r="H44" s="12">
        <f t="shared" si="3"/>
        <v>-4.1980509130652583</v>
      </c>
      <c r="I44" s="12"/>
    </row>
    <row r="45" spans="1:9">
      <c r="B45" s="8"/>
      <c r="C45" s="8"/>
      <c r="D45" s="8"/>
      <c r="E45" s="8"/>
      <c r="F45" s="8"/>
      <c r="G45" s="8"/>
      <c r="H45" s="8"/>
      <c r="I45" s="8"/>
    </row>
    <row r="46" spans="1:9">
      <c r="B46" s="9"/>
      <c r="C46" s="9"/>
      <c r="D46" s="9"/>
      <c r="E46" s="9"/>
      <c r="F46" s="9"/>
      <c r="G46" s="9"/>
      <c r="H46" s="9"/>
      <c r="I46" s="9"/>
    </row>
    <row r="47" spans="1:9">
      <c r="B47" s="8"/>
      <c r="C47" s="9"/>
      <c r="D47" s="8"/>
      <c r="E47" s="9"/>
      <c r="F47" s="8"/>
      <c r="G47" s="9"/>
      <c r="H47" s="8"/>
      <c r="I47" s="9"/>
    </row>
    <row r="48" spans="1:9">
      <c r="B48" s="8"/>
      <c r="C48" s="9"/>
      <c r="D48" s="8"/>
      <c r="E48" s="9"/>
      <c r="F48" s="8"/>
      <c r="G48" s="9"/>
      <c r="H48" s="8"/>
      <c r="I48" s="9"/>
    </row>
    <row r="49" spans="2:9">
      <c r="B49" s="8"/>
      <c r="C49" s="9"/>
      <c r="D49" s="8"/>
      <c r="E49" s="9"/>
      <c r="F49" s="8"/>
      <c r="G49" s="9"/>
      <c r="H49" s="8"/>
      <c r="I49" s="9"/>
    </row>
    <row r="50" spans="2:9">
      <c r="B50" s="9"/>
      <c r="C50" s="9"/>
      <c r="D50" s="9"/>
      <c r="E50" s="9"/>
      <c r="F50" s="9"/>
      <c r="G50" s="9"/>
      <c r="H50" s="9"/>
      <c r="I50" s="9"/>
    </row>
    <row r="51" spans="2:9">
      <c r="B51" s="8"/>
      <c r="C51" s="8"/>
      <c r="D51" s="8"/>
      <c r="E51" s="8"/>
      <c r="F51" s="8"/>
      <c r="G51" s="8"/>
      <c r="H51" s="8"/>
      <c r="I51" s="8"/>
    </row>
    <row r="52" spans="2:9">
      <c r="B52" s="8"/>
      <c r="D52" s="8"/>
      <c r="F52" s="8"/>
      <c r="H52" s="8"/>
    </row>
    <row r="53" spans="2:9">
      <c r="B53" s="8"/>
      <c r="D53" s="8"/>
      <c r="F53" s="8"/>
      <c r="H53" s="8"/>
    </row>
  </sheetData>
  <mergeCells count="8">
    <mergeCell ref="A1:I1"/>
    <mergeCell ref="A2:A3"/>
    <mergeCell ref="B2:C2"/>
    <mergeCell ref="A30:I31"/>
    <mergeCell ref="A32:I33"/>
    <mergeCell ref="F2:G2"/>
    <mergeCell ref="H2:I2"/>
    <mergeCell ref="D2:E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1"/>
  <sheetViews>
    <sheetView zoomScale="90" zoomScaleNormal="90" workbookViewId="0">
      <pane ySplit="1" topLeftCell="A191" activePane="bottomLeft" state="frozen"/>
      <selection pane="bottomLeft" activeCell="A162" sqref="A162:XFD180"/>
    </sheetView>
  </sheetViews>
  <sheetFormatPr defaultRowHeight="12.75"/>
  <cols>
    <col min="1" max="1" width="17.28515625" style="34" bestFit="1" customWidth="1"/>
    <col min="2" max="2" width="45.42578125" style="34" bestFit="1" customWidth="1"/>
    <col min="3" max="3" width="24.42578125" style="34" customWidth="1"/>
    <col min="4" max="9" width="7.7109375" style="34" customWidth="1"/>
    <col min="10" max="10" width="8.85546875" style="34" bestFit="1" customWidth="1"/>
    <col min="11" max="11" width="11.85546875" style="34" bestFit="1" customWidth="1"/>
    <col min="12" max="16384" width="9.140625" style="34"/>
  </cols>
  <sheetData>
    <row r="1" spans="1:11">
      <c r="A1" s="32" t="s">
        <v>26</v>
      </c>
      <c r="B1" s="32" t="s">
        <v>27</v>
      </c>
      <c r="C1" s="33" t="s">
        <v>28</v>
      </c>
      <c r="D1" s="63" t="s">
        <v>29</v>
      </c>
      <c r="E1" s="57" t="s">
        <v>30</v>
      </c>
      <c r="F1" s="63" t="s">
        <v>31</v>
      </c>
      <c r="G1" s="57" t="s">
        <v>32</v>
      </c>
      <c r="H1" s="56" t="s">
        <v>33</v>
      </c>
      <c r="I1" s="57" t="s">
        <v>34</v>
      </c>
      <c r="J1" s="58" t="s">
        <v>35</v>
      </c>
      <c r="K1" s="64" t="s">
        <v>36</v>
      </c>
    </row>
    <row r="2" spans="1:11">
      <c r="A2" s="35" t="s">
        <v>40</v>
      </c>
      <c r="B2" s="45" t="s">
        <v>41</v>
      </c>
      <c r="C2" s="46" t="s">
        <v>39</v>
      </c>
      <c r="D2" s="50">
        <v>80.248999999999995</v>
      </c>
      <c r="E2" s="51">
        <v>1.5734999999999999</v>
      </c>
      <c r="F2" s="50">
        <v>50.570999999999998</v>
      </c>
      <c r="G2" s="51">
        <v>3.2677</v>
      </c>
      <c r="H2" s="38">
        <f>D2-F2</f>
        <v>29.677999999999997</v>
      </c>
      <c r="I2" s="37">
        <f>SQRT((E2*E2) + (G2*G2))</f>
        <v>3.6268120353831406</v>
      </c>
      <c r="J2" s="39">
        <f>H2/I2</f>
        <v>8.1829440595381673</v>
      </c>
      <c r="K2" s="40" t="str">
        <f t="shared" ref="K2:K73" si="0">IF(ABS(J2)&gt;=1.96,"Yes","No")</f>
        <v>Yes</v>
      </c>
    </row>
    <row r="3" spans="1:11">
      <c r="A3" s="35"/>
      <c r="B3" s="35"/>
      <c r="C3" s="36" t="s">
        <v>38</v>
      </c>
      <c r="D3" s="50">
        <v>80.248999999999995</v>
      </c>
      <c r="E3" s="51">
        <v>1.5734999999999999</v>
      </c>
      <c r="F3" s="50">
        <v>65.397999999999996</v>
      </c>
      <c r="G3" s="51">
        <v>3.0598000000000001</v>
      </c>
      <c r="H3" s="38">
        <f>D3-F3</f>
        <v>14.850999999999999</v>
      </c>
      <c r="I3" s="37">
        <f>SQRT((E3*E3) + (G3*G3))</f>
        <v>3.4406799168187678</v>
      </c>
      <c r="J3" s="39">
        <f>H3/I3</f>
        <v>4.3162980454546744</v>
      </c>
      <c r="K3" s="40" t="str">
        <f t="shared" si="0"/>
        <v>Yes</v>
      </c>
    </row>
    <row r="4" spans="1:11">
      <c r="A4" s="71"/>
      <c r="B4" s="71"/>
      <c r="C4" s="72" t="s">
        <v>37</v>
      </c>
      <c r="D4" s="73">
        <v>80.248999999999995</v>
      </c>
      <c r="E4" s="74">
        <v>1.5734999999999999</v>
      </c>
      <c r="F4" s="73">
        <v>74.849000000000004</v>
      </c>
      <c r="G4" s="74">
        <v>1.7111000000000001</v>
      </c>
      <c r="H4" s="75">
        <f>D4-F4</f>
        <v>5.3999999999999915</v>
      </c>
      <c r="I4" s="76">
        <f>SQRT((E4*E4) + (G4*G4))</f>
        <v>2.3246000645272296</v>
      </c>
      <c r="J4" s="77">
        <f>H4/I4</f>
        <v>2.3229802332033525</v>
      </c>
      <c r="K4" s="78" t="str">
        <f t="shared" si="0"/>
        <v>Yes</v>
      </c>
    </row>
    <row r="5" spans="1:11">
      <c r="A5" s="35" t="s">
        <v>40</v>
      </c>
      <c r="B5" s="45" t="s">
        <v>42</v>
      </c>
      <c r="C5" s="46" t="s">
        <v>39</v>
      </c>
      <c r="D5" s="65">
        <v>65.611999999999995</v>
      </c>
      <c r="E5" s="66">
        <v>3.2986</v>
      </c>
      <c r="F5" s="65">
        <v>43.401000000000003</v>
      </c>
      <c r="G5" s="66">
        <v>5.2855999999999996</v>
      </c>
      <c r="H5" s="38">
        <f t="shared" ref="H5:H76" si="1">D5-F5</f>
        <v>22.210999999999991</v>
      </c>
      <c r="I5" s="37">
        <f t="shared" ref="I5:I76" si="2">SQRT((E5*E5) + (G5*G5))</f>
        <v>6.230435724730655</v>
      </c>
      <c r="J5" s="39">
        <f t="shared" ref="J5:J76" si="3">H5/I5</f>
        <v>3.5649192097170994</v>
      </c>
      <c r="K5" s="40" t="str">
        <f t="shared" si="0"/>
        <v>Yes</v>
      </c>
    </row>
    <row r="6" spans="1:11">
      <c r="A6" s="35"/>
      <c r="B6" s="52"/>
      <c r="C6" s="36" t="s">
        <v>38</v>
      </c>
      <c r="D6" s="65">
        <v>65.611999999999995</v>
      </c>
      <c r="E6" s="66">
        <v>3.2986</v>
      </c>
      <c r="F6" s="65">
        <v>51.66</v>
      </c>
      <c r="G6" s="66">
        <v>5.5875000000000004</v>
      </c>
      <c r="H6" s="38">
        <f t="shared" si="1"/>
        <v>13.951999999999998</v>
      </c>
      <c r="I6" s="37">
        <f t="shared" si="2"/>
        <v>6.4885220358722684</v>
      </c>
      <c r="J6" s="39">
        <f t="shared" si="3"/>
        <v>2.1502585523891797</v>
      </c>
      <c r="K6" s="40" t="str">
        <f t="shared" si="0"/>
        <v>Yes</v>
      </c>
    </row>
    <row r="7" spans="1:11">
      <c r="A7" s="35"/>
      <c r="B7" s="52"/>
      <c r="C7" s="46" t="s">
        <v>37</v>
      </c>
      <c r="D7" s="65">
        <v>65.611999999999995</v>
      </c>
      <c r="E7" s="66">
        <v>3.2986</v>
      </c>
      <c r="F7" s="65">
        <v>65.399000000000001</v>
      </c>
      <c r="G7" s="66">
        <v>3.0503999999999998</v>
      </c>
      <c r="H7" s="38">
        <f t="shared" si="1"/>
        <v>0.21299999999999386</v>
      </c>
      <c r="I7" s="37">
        <f t="shared" si="2"/>
        <v>4.4928501110097141</v>
      </c>
      <c r="J7" s="39">
        <f t="shared" si="3"/>
        <v>4.7408659255744605E-2</v>
      </c>
      <c r="K7" s="40" t="str">
        <f t="shared" si="0"/>
        <v>No</v>
      </c>
    </row>
    <row r="8" spans="1:11">
      <c r="A8" s="35" t="s">
        <v>40</v>
      </c>
      <c r="B8" s="45" t="s">
        <v>43</v>
      </c>
      <c r="C8" s="46" t="s">
        <v>39</v>
      </c>
      <c r="D8" s="65">
        <v>88.1</v>
      </c>
      <c r="E8" s="66">
        <v>2.1347</v>
      </c>
      <c r="F8" s="65">
        <v>62.031999999999996</v>
      </c>
      <c r="G8" s="66">
        <v>5.7804000000000002</v>
      </c>
      <c r="H8" s="38">
        <f t="shared" si="1"/>
        <v>26.067999999999998</v>
      </c>
      <c r="I8" s="37">
        <f t="shared" si="2"/>
        <v>6.161977624918805</v>
      </c>
      <c r="J8" s="39">
        <f t="shared" si="3"/>
        <v>4.2304600222146194</v>
      </c>
      <c r="K8" s="40" t="str">
        <f t="shared" si="0"/>
        <v>Yes</v>
      </c>
    </row>
    <row r="9" spans="1:11">
      <c r="A9" s="35"/>
      <c r="B9" s="52"/>
      <c r="C9" s="36" t="s">
        <v>38</v>
      </c>
      <c r="D9" s="65">
        <v>88.1</v>
      </c>
      <c r="E9" s="66">
        <v>2.1347</v>
      </c>
      <c r="F9" s="65">
        <v>75.884</v>
      </c>
      <c r="G9" s="66">
        <v>5.4890999999999996</v>
      </c>
      <c r="H9" s="38">
        <f t="shared" si="1"/>
        <v>12.215999999999994</v>
      </c>
      <c r="I9" s="37">
        <f t="shared" si="2"/>
        <v>5.8895808764291537</v>
      </c>
      <c r="J9" s="39">
        <f t="shared" si="3"/>
        <v>2.0741713640252346</v>
      </c>
      <c r="K9" s="40" t="str">
        <f t="shared" si="0"/>
        <v>Yes</v>
      </c>
    </row>
    <row r="10" spans="1:11">
      <c r="A10" s="35"/>
      <c r="B10" s="35"/>
      <c r="C10" s="46" t="s">
        <v>37</v>
      </c>
      <c r="D10" s="65">
        <v>88.1</v>
      </c>
      <c r="E10" s="66">
        <v>2.1347</v>
      </c>
      <c r="F10" s="65">
        <v>85.921000000000006</v>
      </c>
      <c r="G10" s="66">
        <v>2.1838000000000002</v>
      </c>
      <c r="H10" s="38">
        <f t="shared" si="1"/>
        <v>2.1789999999999878</v>
      </c>
      <c r="I10" s="37">
        <f t="shared" si="2"/>
        <v>3.0538379999600505</v>
      </c>
      <c r="J10" s="39">
        <f t="shared" si="3"/>
        <v>0.71352835351072752</v>
      </c>
      <c r="K10" s="40" t="str">
        <f t="shared" si="0"/>
        <v>No</v>
      </c>
    </row>
    <row r="11" spans="1:11">
      <c r="A11" s="35" t="s">
        <v>40</v>
      </c>
      <c r="B11" s="45" t="s">
        <v>44</v>
      </c>
      <c r="C11" s="46" t="s">
        <v>39</v>
      </c>
      <c r="D11" s="65">
        <v>89.57</v>
      </c>
      <c r="E11" s="66">
        <v>1.9124000000000001</v>
      </c>
      <c r="F11" s="65">
        <v>42.332000000000001</v>
      </c>
      <c r="G11" s="66">
        <v>9.1433999999999997</v>
      </c>
      <c r="H11" s="38">
        <f t="shared" si="1"/>
        <v>47.237999999999992</v>
      </c>
      <c r="I11" s="37">
        <f t="shared" si="2"/>
        <v>9.3412545902571349</v>
      </c>
      <c r="J11" s="39">
        <f t="shared" si="3"/>
        <v>5.0569224447933268</v>
      </c>
      <c r="K11" s="40" t="str">
        <f t="shared" si="0"/>
        <v>Yes</v>
      </c>
    </row>
    <row r="12" spans="1:11">
      <c r="A12" s="35"/>
      <c r="B12" s="35"/>
      <c r="C12" s="36" t="s">
        <v>38</v>
      </c>
      <c r="D12" s="65">
        <v>89.57</v>
      </c>
      <c r="E12" s="66">
        <v>1.9124000000000001</v>
      </c>
      <c r="F12" s="65">
        <v>81.429000000000002</v>
      </c>
      <c r="G12" s="66">
        <v>4.9272</v>
      </c>
      <c r="H12" s="38">
        <f t="shared" si="1"/>
        <v>8.1409999999999911</v>
      </c>
      <c r="I12" s="37">
        <f t="shared" si="2"/>
        <v>5.2853167927760012</v>
      </c>
      <c r="J12" s="39">
        <f t="shared" si="3"/>
        <v>1.5403050222319981</v>
      </c>
      <c r="K12" s="40" t="str">
        <f t="shared" si="0"/>
        <v>No</v>
      </c>
    </row>
    <row r="13" spans="1:11">
      <c r="A13" s="35"/>
      <c r="B13" s="35"/>
      <c r="C13" s="46" t="s">
        <v>37</v>
      </c>
      <c r="D13" s="65">
        <v>89.57</v>
      </c>
      <c r="E13" s="66">
        <v>1.9124000000000001</v>
      </c>
      <c r="F13" s="65">
        <v>78.084000000000003</v>
      </c>
      <c r="G13" s="66">
        <v>3.1036999999999999</v>
      </c>
      <c r="H13" s="38">
        <f t="shared" si="1"/>
        <v>11.48599999999999</v>
      </c>
      <c r="I13" s="37">
        <f t="shared" si="2"/>
        <v>3.6455764221862088</v>
      </c>
      <c r="J13" s="39">
        <f t="shared" si="3"/>
        <v>3.1506677325699766</v>
      </c>
      <c r="K13" s="40" t="str">
        <f t="shared" si="0"/>
        <v>Yes</v>
      </c>
    </row>
    <row r="14" spans="1:11">
      <c r="A14" s="35" t="s">
        <v>40</v>
      </c>
      <c r="B14" s="45" t="s">
        <v>45</v>
      </c>
      <c r="C14" s="46" t="s">
        <v>39</v>
      </c>
      <c r="D14" s="65">
        <v>-22.488</v>
      </c>
      <c r="E14" s="66">
        <v>3.5350999999999999</v>
      </c>
      <c r="F14" s="65">
        <v>-18.631</v>
      </c>
      <c r="G14" s="66">
        <v>7.2415000000000003</v>
      </c>
      <c r="H14" s="38">
        <f t="shared" si="1"/>
        <v>-3.8569999999999993</v>
      </c>
      <c r="I14" s="37">
        <f t="shared" si="2"/>
        <v>8.058303435587419</v>
      </c>
      <c r="J14" s="39">
        <f t="shared" si="3"/>
        <v>-0.47863672928554085</v>
      </c>
      <c r="K14" s="40" t="str">
        <f t="shared" si="0"/>
        <v>No</v>
      </c>
    </row>
    <row r="15" spans="1:11">
      <c r="A15" s="35"/>
      <c r="B15" s="35"/>
      <c r="C15" s="36" t="s">
        <v>38</v>
      </c>
      <c r="D15" s="65">
        <v>-22.488</v>
      </c>
      <c r="E15" s="66">
        <v>3.5350999999999999</v>
      </c>
      <c r="F15" s="65">
        <v>-24.224</v>
      </c>
      <c r="G15" s="66">
        <v>8.5739999999999998</v>
      </c>
      <c r="H15" s="38">
        <f t="shared" si="1"/>
        <v>1.7360000000000007</v>
      </c>
      <c r="I15" s="37">
        <f t="shared" si="2"/>
        <v>9.2741796408092068</v>
      </c>
      <c r="J15" s="39">
        <f t="shared" si="3"/>
        <v>0.18718636766114313</v>
      </c>
      <c r="K15" s="40" t="str">
        <f t="shared" si="0"/>
        <v>No</v>
      </c>
    </row>
    <row r="16" spans="1:11">
      <c r="A16" s="35"/>
      <c r="B16" s="35"/>
      <c r="C16" s="46" t="s">
        <v>37</v>
      </c>
      <c r="D16" s="65">
        <v>-22.488</v>
      </c>
      <c r="E16" s="66">
        <v>3.5350999999999999</v>
      </c>
      <c r="F16" s="65">
        <v>-20.521999999999998</v>
      </c>
      <c r="G16" s="66">
        <v>3.9357000000000002</v>
      </c>
      <c r="H16" s="38">
        <f t="shared" si="1"/>
        <v>-1.9660000000000011</v>
      </c>
      <c r="I16" s="37">
        <f t="shared" si="2"/>
        <v>5.2902425747785893</v>
      </c>
      <c r="J16" s="39">
        <f t="shared" si="3"/>
        <v>-0.37162757136562558</v>
      </c>
      <c r="K16" s="40" t="str">
        <f t="shared" si="0"/>
        <v>No</v>
      </c>
    </row>
    <row r="17" spans="1:14">
      <c r="A17" s="35" t="s">
        <v>40</v>
      </c>
      <c r="B17" s="45" t="s">
        <v>46</v>
      </c>
      <c r="C17" s="46" t="s">
        <v>39</v>
      </c>
      <c r="D17" s="59">
        <v>-23.957999999999998</v>
      </c>
      <c r="E17" s="60">
        <v>3.9338000000000002</v>
      </c>
      <c r="F17" s="59">
        <v>1.069</v>
      </c>
      <c r="G17" s="60">
        <v>10.817600000000001</v>
      </c>
      <c r="H17" s="38">
        <f t="shared" si="1"/>
        <v>-25.026999999999997</v>
      </c>
      <c r="I17" s="37">
        <f t="shared" si="2"/>
        <v>11.510658200120444</v>
      </c>
      <c r="J17" s="39">
        <f t="shared" si="3"/>
        <v>-2.174245778554881</v>
      </c>
      <c r="K17" s="40" t="str">
        <f t="shared" si="0"/>
        <v>Yes</v>
      </c>
    </row>
    <row r="18" spans="1:14">
      <c r="A18" s="35"/>
      <c r="B18" s="35"/>
      <c r="C18" s="36" t="s">
        <v>38</v>
      </c>
      <c r="D18" s="59">
        <v>-23.957999999999998</v>
      </c>
      <c r="E18" s="60">
        <v>3.9338000000000002</v>
      </c>
      <c r="F18" s="59">
        <v>-29.768999999999998</v>
      </c>
      <c r="G18" s="60">
        <v>7.0727000000000002</v>
      </c>
      <c r="H18" s="38">
        <f t="shared" si="1"/>
        <v>5.8109999999999999</v>
      </c>
      <c r="I18" s="37">
        <f t="shared" si="2"/>
        <v>8.0930752949666793</v>
      </c>
      <c r="J18" s="39">
        <f t="shared" si="3"/>
        <v>0.71802124510246812</v>
      </c>
      <c r="K18" s="40" t="str">
        <f t="shared" si="0"/>
        <v>No</v>
      </c>
    </row>
    <row r="19" spans="1:14">
      <c r="A19" s="35"/>
      <c r="B19" s="35"/>
      <c r="C19" s="46" t="s">
        <v>37</v>
      </c>
      <c r="D19" s="59">
        <v>-23.957999999999998</v>
      </c>
      <c r="E19" s="60">
        <v>3.9338000000000002</v>
      </c>
      <c r="F19" s="59">
        <v>-12.685</v>
      </c>
      <c r="G19" s="60">
        <v>4.0609000000000002</v>
      </c>
      <c r="H19" s="38">
        <f t="shared" si="1"/>
        <v>-11.272999999999998</v>
      </c>
      <c r="I19" s="37">
        <f t="shared" si="2"/>
        <v>5.6538209425131249</v>
      </c>
      <c r="J19" s="39">
        <f t="shared" si="3"/>
        <v>-1.9938728365509832</v>
      </c>
      <c r="K19" s="40" t="str">
        <f t="shared" si="0"/>
        <v>Yes</v>
      </c>
    </row>
    <row r="20" spans="1:14">
      <c r="A20" s="35" t="s">
        <v>40</v>
      </c>
      <c r="B20" s="47" t="s">
        <v>47</v>
      </c>
      <c r="C20" s="46" t="s">
        <v>39</v>
      </c>
      <c r="D20" s="61">
        <v>-1.4690000000000001</v>
      </c>
      <c r="E20" s="62">
        <v>2.9268000000000001</v>
      </c>
      <c r="F20" s="61">
        <v>19.7</v>
      </c>
      <c r="G20" s="62">
        <v>11.7149</v>
      </c>
      <c r="H20" s="38">
        <f t="shared" si="1"/>
        <v>-21.169</v>
      </c>
      <c r="I20" s="37">
        <f t="shared" si="2"/>
        <v>12.074975786725206</v>
      </c>
      <c r="J20" s="39">
        <f t="shared" si="3"/>
        <v>-1.7531298094421388</v>
      </c>
      <c r="K20" s="40" t="str">
        <f t="shared" si="0"/>
        <v>No</v>
      </c>
    </row>
    <row r="21" spans="1:14">
      <c r="A21" s="35"/>
      <c r="B21" s="35"/>
      <c r="C21" s="36" t="s">
        <v>38</v>
      </c>
      <c r="D21" s="61">
        <v>-1.4690000000000001</v>
      </c>
      <c r="E21" s="62">
        <v>2.9268000000000001</v>
      </c>
      <c r="F21" s="61">
        <v>-5.5449999999999999</v>
      </c>
      <c r="G21" s="62">
        <v>6.5865</v>
      </c>
      <c r="H21" s="38">
        <f t="shared" si="1"/>
        <v>4.0759999999999996</v>
      </c>
      <c r="I21" s="37">
        <f t="shared" si="2"/>
        <v>7.207505843910222</v>
      </c>
      <c r="J21" s="39">
        <f t="shared" si="3"/>
        <v>0.56552156713738921</v>
      </c>
      <c r="K21" s="40" t="str">
        <f t="shared" si="0"/>
        <v>No</v>
      </c>
    </row>
    <row r="22" spans="1:14">
      <c r="A22" s="35"/>
      <c r="B22" s="35"/>
      <c r="C22" s="46" t="s">
        <v>37</v>
      </c>
      <c r="D22" s="61">
        <v>-1.4690000000000001</v>
      </c>
      <c r="E22" s="62">
        <v>2.9268000000000001</v>
      </c>
      <c r="F22" s="61">
        <v>7.8369999999999997</v>
      </c>
      <c r="G22" s="62">
        <v>3.5804999999999998</v>
      </c>
      <c r="H22" s="38">
        <f t="shared" si="1"/>
        <v>-9.3059999999999992</v>
      </c>
      <c r="I22" s="37">
        <f t="shared" si="2"/>
        <v>4.6245149464565474</v>
      </c>
      <c r="J22" s="39">
        <f t="shared" si="3"/>
        <v>-2.0123191529806941</v>
      </c>
      <c r="K22" s="40" t="str">
        <f t="shared" si="0"/>
        <v>Yes</v>
      </c>
    </row>
    <row r="23" spans="1:14">
      <c r="A23" s="35" t="s">
        <v>40</v>
      </c>
      <c r="B23" s="45" t="s">
        <v>58</v>
      </c>
      <c r="C23" s="52" t="s">
        <v>15</v>
      </c>
      <c r="D23" s="65">
        <v>43.401000000000003</v>
      </c>
      <c r="E23" s="66">
        <v>5.2855999999999996</v>
      </c>
      <c r="F23" s="65">
        <v>62.031999999999996</v>
      </c>
      <c r="G23" s="66">
        <v>5.7804000000000002</v>
      </c>
      <c r="H23" s="65">
        <v>-18.631</v>
      </c>
      <c r="I23" s="66">
        <v>7.2415000000000003</v>
      </c>
      <c r="J23" s="39">
        <f t="shared" ref="J23:J25" si="4">H23/I23</f>
        <v>-2.5728095007940341</v>
      </c>
      <c r="K23" s="40" t="str">
        <f t="shared" ref="K23:K25" si="5">IF(ABS(J23)&gt;=1.96,"Yes","No")</f>
        <v>Yes</v>
      </c>
    </row>
    <row r="24" spans="1:14">
      <c r="A24" s="35"/>
      <c r="B24" s="45" t="s">
        <v>13</v>
      </c>
      <c r="C24" s="24" t="s">
        <v>16</v>
      </c>
      <c r="D24" s="65">
        <v>43.401000000000003</v>
      </c>
      <c r="E24" s="66">
        <v>5.2855999999999996</v>
      </c>
      <c r="F24" s="65">
        <v>42.332000000000001</v>
      </c>
      <c r="G24" s="66">
        <v>9.1433999999999997</v>
      </c>
      <c r="H24" s="59">
        <v>1.069</v>
      </c>
      <c r="I24" s="60">
        <v>10.817600000000001</v>
      </c>
      <c r="J24" s="39">
        <f t="shared" si="4"/>
        <v>9.8820440763200706E-2</v>
      </c>
      <c r="K24" s="40" t="str">
        <f t="shared" si="5"/>
        <v>No</v>
      </c>
    </row>
    <row r="25" spans="1:14">
      <c r="A25" s="35"/>
      <c r="B25" s="35"/>
      <c r="C25" s="13" t="s">
        <v>17</v>
      </c>
      <c r="D25" s="65">
        <v>62.031999999999996</v>
      </c>
      <c r="E25" s="66">
        <v>5.7804000000000002</v>
      </c>
      <c r="F25" s="65">
        <v>42.332000000000001</v>
      </c>
      <c r="G25" s="66">
        <v>9.1433999999999997</v>
      </c>
      <c r="H25" s="61">
        <v>19.7</v>
      </c>
      <c r="I25" s="62">
        <v>11.7149</v>
      </c>
      <c r="J25" s="39">
        <f t="shared" si="4"/>
        <v>1.681619134606356</v>
      </c>
      <c r="K25" s="40" t="str">
        <f t="shared" si="5"/>
        <v>No</v>
      </c>
    </row>
    <row r="26" spans="1:14">
      <c r="A26" s="41" t="s">
        <v>40</v>
      </c>
      <c r="B26" s="47" t="s">
        <v>59</v>
      </c>
      <c r="C26" s="53" t="s">
        <v>15</v>
      </c>
      <c r="D26" s="69">
        <v>51.66</v>
      </c>
      <c r="E26" s="70">
        <v>5.5875000000000004</v>
      </c>
      <c r="F26" s="69">
        <v>75.884</v>
      </c>
      <c r="G26" s="70">
        <v>5.4890999999999996</v>
      </c>
      <c r="H26" s="69">
        <v>-24.224</v>
      </c>
      <c r="I26" s="70">
        <v>8.5739999999999998</v>
      </c>
      <c r="J26" s="39">
        <f t="shared" ref="J26:J28" si="6">H26/I26</f>
        <v>-2.8252857476090507</v>
      </c>
      <c r="K26" s="40" t="str">
        <f t="shared" ref="K26:K28" si="7">IF(ABS(J26)&gt;=1.96,"Yes","No")</f>
        <v>Yes</v>
      </c>
      <c r="L26" s="44"/>
      <c r="M26" s="44"/>
      <c r="N26" s="44"/>
    </row>
    <row r="27" spans="1:14">
      <c r="A27" s="41"/>
      <c r="B27" s="47" t="s">
        <v>13</v>
      </c>
      <c r="C27" s="49" t="s">
        <v>16</v>
      </c>
      <c r="D27" s="69">
        <v>51.66</v>
      </c>
      <c r="E27" s="70">
        <v>5.5875000000000004</v>
      </c>
      <c r="F27" s="69">
        <v>81.429000000000002</v>
      </c>
      <c r="G27" s="70">
        <v>4.9272</v>
      </c>
      <c r="H27" s="50">
        <v>-29.768999999999998</v>
      </c>
      <c r="I27" s="51">
        <v>7.0727000000000002</v>
      </c>
      <c r="J27" s="39">
        <f t="shared" si="6"/>
        <v>-4.2090008059157036</v>
      </c>
      <c r="K27" s="40" t="str">
        <f t="shared" si="7"/>
        <v>Yes</v>
      </c>
      <c r="L27" s="44"/>
      <c r="M27" s="44"/>
      <c r="N27" s="44"/>
    </row>
    <row r="28" spans="1:14">
      <c r="A28" s="41"/>
      <c r="B28" s="41"/>
      <c r="C28" s="13" t="s">
        <v>17</v>
      </c>
      <c r="D28" s="69">
        <v>75.884</v>
      </c>
      <c r="E28" s="70">
        <v>5.4890999999999996</v>
      </c>
      <c r="F28" s="69">
        <v>81.429000000000002</v>
      </c>
      <c r="G28" s="70">
        <v>4.9272</v>
      </c>
      <c r="H28" s="54">
        <v>-5.5449999999999999</v>
      </c>
      <c r="I28" s="55">
        <v>6.5865</v>
      </c>
      <c r="J28" s="39">
        <f t="shared" si="6"/>
        <v>-0.84187352918849157</v>
      </c>
      <c r="K28" s="40" t="str">
        <f t="shared" si="7"/>
        <v>No</v>
      </c>
      <c r="L28" s="44"/>
      <c r="M28" s="44"/>
      <c r="N28" s="44"/>
    </row>
    <row r="29" spans="1:14">
      <c r="A29" s="35" t="s">
        <v>40</v>
      </c>
      <c r="B29" s="45" t="s">
        <v>60</v>
      </c>
      <c r="C29" s="52" t="s">
        <v>15</v>
      </c>
      <c r="D29" s="69">
        <v>65.399000000000001</v>
      </c>
      <c r="E29" s="70">
        <v>3.0503999999999998</v>
      </c>
      <c r="F29" s="69">
        <v>85.921000000000006</v>
      </c>
      <c r="G29" s="70">
        <v>2.1838000000000002</v>
      </c>
      <c r="H29" s="69">
        <v>-20.521999999999998</v>
      </c>
      <c r="I29" s="70">
        <v>3.9357000000000002</v>
      </c>
      <c r="J29" s="39">
        <f t="shared" ref="J29:J34" si="8">H29/I29</f>
        <v>-5.2143201971694992</v>
      </c>
      <c r="K29" s="40" t="str">
        <f t="shared" ref="K29:K34" si="9">IF(ABS(J29)&gt;=1.96,"Yes","No")</f>
        <v>Yes</v>
      </c>
      <c r="L29" s="44"/>
      <c r="M29" s="44"/>
      <c r="N29" s="44"/>
    </row>
    <row r="30" spans="1:14">
      <c r="A30" s="35"/>
      <c r="B30" s="45" t="s">
        <v>13</v>
      </c>
      <c r="C30" s="24" t="s">
        <v>16</v>
      </c>
      <c r="D30" s="69">
        <v>65.399000000000001</v>
      </c>
      <c r="E30" s="70">
        <v>3.0503999999999998</v>
      </c>
      <c r="F30" s="69">
        <v>78.084000000000003</v>
      </c>
      <c r="G30" s="70">
        <v>3.1036999999999999</v>
      </c>
      <c r="H30" s="50">
        <v>-12.685</v>
      </c>
      <c r="I30" s="51">
        <v>4.0609000000000002</v>
      </c>
      <c r="J30" s="39">
        <f t="shared" si="8"/>
        <v>-3.1236917924597996</v>
      </c>
      <c r="K30" s="40" t="str">
        <f t="shared" si="9"/>
        <v>Yes</v>
      </c>
      <c r="L30" s="44"/>
      <c r="M30" s="44"/>
      <c r="N30" s="44"/>
    </row>
    <row r="31" spans="1:14">
      <c r="A31" s="35"/>
      <c r="B31" s="35"/>
      <c r="C31" s="13" t="s">
        <v>17</v>
      </c>
      <c r="D31" s="69">
        <v>85.921000000000006</v>
      </c>
      <c r="E31" s="70">
        <v>2.1838000000000002</v>
      </c>
      <c r="F31" s="69">
        <v>78.084000000000003</v>
      </c>
      <c r="G31" s="70">
        <v>3.1036999999999999</v>
      </c>
      <c r="H31" s="54">
        <v>7.8369999999999997</v>
      </c>
      <c r="I31" s="55">
        <v>3.5804999999999998</v>
      </c>
      <c r="J31" s="39">
        <f t="shared" si="8"/>
        <v>2.1888004468649629</v>
      </c>
      <c r="K31" s="40" t="str">
        <f t="shared" si="9"/>
        <v>Yes</v>
      </c>
      <c r="L31" s="44"/>
      <c r="M31" s="44"/>
      <c r="N31" s="44"/>
    </row>
    <row r="32" spans="1:14">
      <c r="A32" s="41" t="s">
        <v>40</v>
      </c>
      <c r="B32" s="47" t="s">
        <v>61</v>
      </c>
      <c r="C32" s="53" t="s">
        <v>15</v>
      </c>
      <c r="D32" s="69">
        <v>65.611999999999995</v>
      </c>
      <c r="E32" s="70">
        <v>3.2986</v>
      </c>
      <c r="F32" s="69">
        <v>88.1</v>
      </c>
      <c r="G32" s="70">
        <v>2.1347</v>
      </c>
      <c r="H32" s="69">
        <v>-22.488</v>
      </c>
      <c r="I32" s="70">
        <v>3.5350999999999999</v>
      </c>
      <c r="J32" s="39">
        <f t="shared" si="8"/>
        <v>-6.3613476280727559</v>
      </c>
      <c r="K32" s="40" t="str">
        <f t="shared" si="9"/>
        <v>Yes</v>
      </c>
    </row>
    <row r="33" spans="1:14">
      <c r="A33" s="41"/>
      <c r="B33" s="47" t="s">
        <v>13</v>
      </c>
      <c r="C33" s="49" t="s">
        <v>16</v>
      </c>
      <c r="D33" s="69">
        <v>65.611999999999995</v>
      </c>
      <c r="E33" s="70">
        <v>3.2986</v>
      </c>
      <c r="F33" s="69">
        <v>89.57</v>
      </c>
      <c r="G33" s="70">
        <v>1.9124000000000001</v>
      </c>
      <c r="H33" s="50">
        <v>-23.957999999999998</v>
      </c>
      <c r="I33" s="51">
        <v>3.9338000000000002</v>
      </c>
      <c r="J33" s="39">
        <f t="shared" si="8"/>
        <v>-6.0902943718541858</v>
      </c>
      <c r="K33" s="40" t="str">
        <f t="shared" si="9"/>
        <v>Yes</v>
      </c>
    </row>
    <row r="34" spans="1:14">
      <c r="A34" s="41"/>
      <c r="B34" s="41"/>
      <c r="C34" s="13" t="s">
        <v>17</v>
      </c>
      <c r="D34" s="69">
        <v>88.1</v>
      </c>
      <c r="E34" s="70">
        <v>2.1347</v>
      </c>
      <c r="F34" s="69">
        <v>89.57</v>
      </c>
      <c r="G34" s="70">
        <v>1.9124000000000001</v>
      </c>
      <c r="H34" s="54">
        <v>-1.4690000000000001</v>
      </c>
      <c r="I34" s="55">
        <v>2.9268000000000001</v>
      </c>
      <c r="J34" s="39">
        <f t="shared" si="8"/>
        <v>-0.50191335246685798</v>
      </c>
      <c r="K34" s="40" t="str">
        <f t="shared" si="9"/>
        <v>No</v>
      </c>
    </row>
    <row r="35" spans="1:14">
      <c r="A35" s="82" t="s">
        <v>40</v>
      </c>
      <c r="B35" s="82" t="s">
        <v>71</v>
      </c>
      <c r="C35" s="83" t="s">
        <v>15</v>
      </c>
      <c r="D35" s="27">
        <v>-22.488</v>
      </c>
      <c r="E35" s="79">
        <v>3.5350999999999999</v>
      </c>
      <c r="F35" s="27">
        <v>-18.631</v>
      </c>
      <c r="G35" s="79">
        <v>7.2415000000000003</v>
      </c>
      <c r="H35" s="56">
        <f t="shared" ref="H35:H37" si="10">D35-F35</f>
        <v>-3.8569999999999993</v>
      </c>
      <c r="I35" s="57">
        <f t="shared" ref="I35:I37" si="11">SQRT((E35*E35) + (G35*G35))</f>
        <v>8.058303435587419</v>
      </c>
      <c r="J35" s="58">
        <f t="shared" ref="J35:J37" si="12">H35/I35</f>
        <v>-0.47863672928554085</v>
      </c>
      <c r="K35" s="80" t="str">
        <f t="shared" ref="K35:K37" si="13">IF(ABS(J35)&gt;=1.96,"Yes","No")</f>
        <v>No</v>
      </c>
    </row>
    <row r="36" spans="1:14">
      <c r="A36" s="82"/>
      <c r="B36" s="82" t="s">
        <v>72</v>
      </c>
      <c r="C36" s="84" t="s">
        <v>16</v>
      </c>
      <c r="D36" s="29">
        <v>-23.957999999999998</v>
      </c>
      <c r="E36" s="81">
        <v>3.9338000000000002</v>
      </c>
      <c r="F36" s="29">
        <v>1.069</v>
      </c>
      <c r="G36" s="81">
        <v>10.817600000000001</v>
      </c>
      <c r="H36" s="56">
        <f t="shared" si="10"/>
        <v>-25.026999999999997</v>
      </c>
      <c r="I36" s="57">
        <f t="shared" si="11"/>
        <v>11.510658200120444</v>
      </c>
      <c r="J36" s="58">
        <f t="shared" si="12"/>
        <v>-2.174245778554881</v>
      </c>
      <c r="K36" s="80" t="str">
        <f t="shared" si="13"/>
        <v>Yes</v>
      </c>
    </row>
    <row r="37" spans="1:14">
      <c r="A37" s="85"/>
      <c r="B37" s="85"/>
      <c r="C37" s="86" t="s">
        <v>17</v>
      </c>
      <c r="D37" s="87">
        <v>-1.4690000000000001</v>
      </c>
      <c r="E37" s="88">
        <v>2.9268000000000001</v>
      </c>
      <c r="F37" s="87">
        <v>19.7</v>
      </c>
      <c r="G37" s="88">
        <v>11.7149</v>
      </c>
      <c r="H37" s="89">
        <f t="shared" si="10"/>
        <v>-21.169</v>
      </c>
      <c r="I37" s="90">
        <f t="shared" si="11"/>
        <v>12.074975786725206</v>
      </c>
      <c r="J37" s="91">
        <f t="shared" si="12"/>
        <v>-1.7531298094421388</v>
      </c>
      <c r="K37" s="92" t="str">
        <f t="shared" si="13"/>
        <v>No</v>
      </c>
    </row>
    <row r="38" spans="1:14">
      <c r="A38" s="35" t="s">
        <v>40</v>
      </c>
      <c r="B38" s="47" t="s">
        <v>67</v>
      </c>
      <c r="C38" s="36" t="s">
        <v>38</v>
      </c>
      <c r="D38" s="67">
        <v>87.772999999999996</v>
      </c>
      <c r="E38" s="68">
        <v>3.0308000000000002</v>
      </c>
      <c r="F38" s="67">
        <v>75.049000000000007</v>
      </c>
      <c r="G38" s="68">
        <v>9.2655999999999992</v>
      </c>
      <c r="H38" s="38">
        <f t="shared" si="1"/>
        <v>12.72399999999999</v>
      </c>
      <c r="I38" s="37">
        <f t="shared" si="2"/>
        <v>9.7486969385656863</v>
      </c>
      <c r="J38" s="39">
        <f t="shared" si="3"/>
        <v>1.3052000775266746</v>
      </c>
      <c r="K38" s="40" t="str">
        <f t="shared" si="0"/>
        <v>No</v>
      </c>
    </row>
    <row r="39" spans="1:14">
      <c r="A39" s="35"/>
      <c r="B39" s="35"/>
      <c r="C39" s="46" t="s">
        <v>37</v>
      </c>
      <c r="D39" s="67">
        <v>87.772999999999996</v>
      </c>
      <c r="E39" s="68">
        <v>3.0308000000000002</v>
      </c>
      <c r="F39" s="67">
        <v>83.706000000000003</v>
      </c>
      <c r="G39" s="68">
        <v>4.3662000000000001</v>
      </c>
      <c r="H39" s="38">
        <f t="shared" si="1"/>
        <v>4.0669999999999931</v>
      </c>
      <c r="I39" s="37">
        <f t="shared" si="2"/>
        <v>5.3150212680665732</v>
      </c>
      <c r="J39" s="39">
        <f t="shared" si="3"/>
        <v>0.76518978850284669</v>
      </c>
      <c r="K39" s="40" t="str">
        <f t="shared" si="0"/>
        <v>No</v>
      </c>
    </row>
    <row r="40" spans="1:14">
      <c r="A40" s="35" t="s">
        <v>40</v>
      </c>
      <c r="B40" s="47" t="s">
        <v>68</v>
      </c>
      <c r="C40" s="36" t="s">
        <v>38</v>
      </c>
      <c r="D40" s="67">
        <v>78.986999999999995</v>
      </c>
      <c r="E40" s="68">
        <v>1.7193000000000001</v>
      </c>
      <c r="F40" s="67">
        <v>63.674999999999997</v>
      </c>
      <c r="G40" s="68">
        <v>3.2940999999999998</v>
      </c>
      <c r="H40" s="38">
        <f t="shared" si="1"/>
        <v>15.311999999999998</v>
      </c>
      <c r="I40" s="37">
        <f t="shared" si="2"/>
        <v>3.715788920269826</v>
      </c>
      <c r="J40" s="39">
        <f t="shared" si="3"/>
        <v>4.1207938148672074</v>
      </c>
      <c r="K40" s="40" t="str">
        <f t="shared" si="0"/>
        <v>Yes</v>
      </c>
    </row>
    <row r="41" spans="1:14">
      <c r="A41" s="35"/>
      <c r="B41" s="35"/>
      <c r="C41" s="46" t="s">
        <v>37</v>
      </c>
      <c r="D41" s="67">
        <v>78.986999999999995</v>
      </c>
      <c r="E41" s="68">
        <v>1.7193000000000001</v>
      </c>
      <c r="F41" s="67">
        <v>73.808999999999997</v>
      </c>
      <c r="G41" s="68">
        <v>1.835</v>
      </c>
      <c r="H41" s="38">
        <f t="shared" si="1"/>
        <v>5.1779999999999973</v>
      </c>
      <c r="I41" s="37">
        <f t="shared" si="2"/>
        <v>2.5146008609717767</v>
      </c>
      <c r="J41" s="39">
        <f t="shared" si="3"/>
        <v>2.0591737163403896</v>
      </c>
      <c r="K41" s="40" t="str">
        <f t="shared" si="0"/>
        <v>Yes</v>
      </c>
    </row>
    <row r="42" spans="1:14">
      <c r="A42" s="35" t="s">
        <v>40</v>
      </c>
      <c r="B42" s="47" t="s">
        <v>69</v>
      </c>
      <c r="C42" s="36" t="s">
        <v>38</v>
      </c>
      <c r="D42" s="67">
        <v>8.7859999999999996</v>
      </c>
      <c r="E42" s="68">
        <v>3.3355999999999999</v>
      </c>
      <c r="F42" s="67">
        <v>11.374000000000001</v>
      </c>
      <c r="G42" s="68">
        <v>9.8986000000000001</v>
      </c>
      <c r="H42" s="38">
        <f t="shared" si="1"/>
        <v>-2.588000000000001</v>
      </c>
      <c r="I42" s="37">
        <f t="shared" si="2"/>
        <v>10.445501870183165</v>
      </c>
      <c r="J42" s="39">
        <f t="shared" si="3"/>
        <v>-0.24776214988649653</v>
      </c>
      <c r="K42" s="40" t="str">
        <f t="shared" si="0"/>
        <v>No</v>
      </c>
    </row>
    <row r="43" spans="1:14">
      <c r="A43" s="35"/>
      <c r="B43" s="35"/>
      <c r="C43" s="46" t="s">
        <v>37</v>
      </c>
      <c r="D43" s="67">
        <v>8.7859999999999996</v>
      </c>
      <c r="E43" s="68">
        <v>3.3355999999999999</v>
      </c>
      <c r="F43" s="67">
        <v>9.8970000000000002</v>
      </c>
      <c r="G43" s="68">
        <v>4.6223999999999998</v>
      </c>
      <c r="H43" s="38">
        <f t="shared" si="1"/>
        <v>-1.1110000000000007</v>
      </c>
      <c r="I43" s="37">
        <f t="shared" si="2"/>
        <v>5.7002464087090123</v>
      </c>
      <c r="J43" s="39">
        <f t="shared" si="3"/>
        <v>-0.19490385508643637</v>
      </c>
      <c r="K43" s="40" t="str">
        <f t="shared" si="0"/>
        <v>No</v>
      </c>
    </row>
    <row r="44" spans="1:14">
      <c r="A44" s="41" t="s">
        <v>40</v>
      </c>
      <c r="B44" s="47" t="s">
        <v>59</v>
      </c>
      <c r="C44" s="48" t="s">
        <v>70</v>
      </c>
      <c r="D44" s="69">
        <v>75.049000000000007</v>
      </c>
      <c r="E44" s="70">
        <v>9.2655999999999992</v>
      </c>
      <c r="F44" s="69">
        <v>63.674999999999997</v>
      </c>
      <c r="G44" s="70">
        <v>3.2940999999999998</v>
      </c>
      <c r="H44" s="69">
        <v>11.374000000000001</v>
      </c>
      <c r="I44" s="70">
        <v>9.8986000000000001</v>
      </c>
      <c r="J44" s="39">
        <f t="shared" ref="J44" si="14">H44/I44</f>
        <v>1.1490513810033742</v>
      </c>
      <c r="K44" s="40" t="str">
        <f t="shared" ref="K44" si="15">IF(ABS(J44)&gt;=1.96,"Yes","No")</f>
        <v>No</v>
      </c>
      <c r="L44" s="44"/>
      <c r="M44" s="44"/>
      <c r="N44" s="44"/>
    </row>
    <row r="45" spans="1:14">
      <c r="A45" s="41"/>
      <c r="B45" s="47" t="s">
        <v>66</v>
      </c>
      <c r="C45" s="48"/>
      <c r="D45" s="42"/>
      <c r="E45" s="43"/>
      <c r="F45" s="42"/>
      <c r="G45" s="43"/>
      <c r="H45" s="38"/>
      <c r="I45" s="37"/>
      <c r="J45" s="39"/>
      <c r="K45" s="40"/>
      <c r="L45" s="44"/>
      <c r="M45" s="44"/>
      <c r="N45" s="44"/>
    </row>
    <row r="46" spans="1:14">
      <c r="A46" s="35" t="s">
        <v>40</v>
      </c>
      <c r="B46" s="45" t="s">
        <v>60</v>
      </c>
      <c r="C46" s="48" t="s">
        <v>70</v>
      </c>
      <c r="D46" s="69">
        <v>83.706000000000003</v>
      </c>
      <c r="E46" s="70">
        <v>4.3662000000000001</v>
      </c>
      <c r="F46" s="69">
        <v>73.808999999999997</v>
      </c>
      <c r="G46" s="70">
        <v>1.835</v>
      </c>
      <c r="H46" s="69">
        <v>9.8970000000000002</v>
      </c>
      <c r="I46" s="70">
        <v>4.6223999999999998</v>
      </c>
      <c r="J46" s="39">
        <f>H46/I46</f>
        <v>2.1410955347871239</v>
      </c>
      <c r="K46" s="40" t="str">
        <f>IF(ABS(J46)&gt;=1.96,"Yes","No")</f>
        <v>Yes</v>
      </c>
    </row>
    <row r="47" spans="1:14">
      <c r="A47" s="35"/>
      <c r="B47" s="45" t="s">
        <v>66</v>
      </c>
      <c r="C47"/>
      <c r="D47" s="42"/>
      <c r="E47" s="43"/>
      <c r="F47" s="42"/>
      <c r="G47" s="43"/>
      <c r="H47" s="38"/>
      <c r="I47" s="37"/>
      <c r="J47" s="39"/>
      <c r="K47" s="40"/>
    </row>
    <row r="48" spans="1:14">
      <c r="A48" s="41" t="s">
        <v>40</v>
      </c>
      <c r="B48" s="45" t="s">
        <v>61</v>
      </c>
      <c r="C48" s="48" t="s">
        <v>70</v>
      </c>
      <c r="D48" s="69">
        <v>87.772999999999996</v>
      </c>
      <c r="E48" s="70">
        <v>3.0308000000000002</v>
      </c>
      <c r="F48" s="69">
        <v>78.986999999999995</v>
      </c>
      <c r="G48" s="70">
        <v>1.7193000000000001</v>
      </c>
      <c r="H48" s="69">
        <v>8.7859999999999996</v>
      </c>
      <c r="I48" s="70">
        <v>3.3355999999999999</v>
      </c>
      <c r="J48" s="39">
        <f>H48/I48</f>
        <v>2.6340088739657035</v>
      </c>
      <c r="K48" s="40" t="str">
        <f>IF(ABS(J48)&gt;=1.96,"Yes","No")</f>
        <v>Yes</v>
      </c>
    </row>
    <row r="49" spans="1:12">
      <c r="A49" s="41"/>
      <c r="B49" s="45" t="s">
        <v>66</v>
      </c>
      <c r="C49"/>
      <c r="D49" s="42"/>
      <c r="E49" s="43"/>
      <c r="F49" s="42"/>
      <c r="G49" s="43"/>
      <c r="H49" s="38"/>
      <c r="I49" s="37"/>
      <c r="J49" s="39"/>
      <c r="K49" s="40"/>
    </row>
    <row r="50" spans="1:12">
      <c r="A50" s="82" t="s">
        <v>40</v>
      </c>
      <c r="B50" s="93" t="s">
        <v>71</v>
      </c>
      <c r="C50" s="94" t="s">
        <v>70</v>
      </c>
      <c r="D50" s="28">
        <v>8.7859999999999996</v>
      </c>
      <c r="E50" s="95">
        <v>3.3355999999999999</v>
      </c>
      <c r="F50" s="28">
        <v>11.374000000000001</v>
      </c>
      <c r="G50" s="95">
        <v>9.8986000000000001</v>
      </c>
      <c r="H50" s="56">
        <f t="shared" ref="H50" si="16">D50-F50</f>
        <v>-2.588000000000001</v>
      </c>
      <c r="I50" s="57">
        <f t="shared" ref="I50" si="17">SQRT((E50*E50) + (G50*G50))</f>
        <v>10.445501870183165</v>
      </c>
      <c r="J50" s="58">
        <f t="shared" ref="J50" si="18">H50/I50</f>
        <v>-0.24776214988649653</v>
      </c>
      <c r="K50" s="80" t="str">
        <f t="shared" ref="K50" si="19">IF(ABS(J50)&gt;=1.96,"Yes","No")</f>
        <v>No</v>
      </c>
    </row>
    <row r="51" spans="1:12">
      <c r="A51" s="85"/>
      <c r="B51" s="85" t="s">
        <v>73</v>
      </c>
      <c r="C51" s="96"/>
      <c r="D51" s="97"/>
      <c r="E51" s="98"/>
      <c r="F51" s="97"/>
      <c r="G51" s="98"/>
      <c r="H51" s="89"/>
      <c r="I51" s="90"/>
      <c r="J51" s="91"/>
      <c r="K51" s="92"/>
    </row>
    <row r="52" spans="1:12">
      <c r="A52" s="35" t="s">
        <v>40</v>
      </c>
      <c r="B52" s="47" t="s">
        <v>48</v>
      </c>
      <c r="C52" s="46" t="s">
        <v>39</v>
      </c>
      <c r="D52" s="69">
        <v>75.447999999999993</v>
      </c>
      <c r="E52" s="70">
        <v>2.173</v>
      </c>
      <c r="F52" s="69">
        <v>49.097000000000001</v>
      </c>
      <c r="G52" s="70">
        <v>3.5329999999999999</v>
      </c>
      <c r="H52" s="38">
        <f t="shared" si="1"/>
        <v>26.350999999999992</v>
      </c>
      <c r="I52" s="37">
        <f t="shared" si="2"/>
        <v>4.1477726552934406</v>
      </c>
      <c r="J52" s="39">
        <f t="shared" si="3"/>
        <v>6.353048296022326</v>
      </c>
      <c r="K52" s="40" t="str">
        <f t="shared" si="0"/>
        <v>Yes</v>
      </c>
    </row>
    <row r="53" spans="1:12">
      <c r="A53" s="35"/>
      <c r="B53" s="35"/>
      <c r="C53" s="36" t="s">
        <v>38</v>
      </c>
      <c r="D53" s="69">
        <v>75.447999999999993</v>
      </c>
      <c r="E53" s="70">
        <v>2.173</v>
      </c>
      <c r="F53" s="69">
        <v>59.756999999999998</v>
      </c>
      <c r="G53" s="70">
        <v>3.4281999999999999</v>
      </c>
      <c r="H53" s="38">
        <f t="shared" si="1"/>
        <v>15.690999999999995</v>
      </c>
      <c r="I53" s="37">
        <f t="shared" si="2"/>
        <v>4.0588772142059186</v>
      </c>
      <c r="J53" s="39">
        <f t="shared" si="3"/>
        <v>3.8658474183653748</v>
      </c>
      <c r="K53" s="40" t="str">
        <f t="shared" si="0"/>
        <v>Yes</v>
      </c>
    </row>
    <row r="54" spans="1:12">
      <c r="A54" s="35"/>
      <c r="B54" s="35"/>
      <c r="C54" s="46" t="s">
        <v>37</v>
      </c>
      <c r="D54" s="69">
        <v>75.447999999999993</v>
      </c>
      <c r="E54" s="70">
        <v>2.173</v>
      </c>
      <c r="F54" s="69">
        <v>72.64</v>
      </c>
      <c r="G54" s="70">
        <v>2.0766</v>
      </c>
      <c r="H54" s="38">
        <f t="shared" si="1"/>
        <v>2.8079999999999927</v>
      </c>
      <c r="I54" s="37">
        <f t="shared" si="2"/>
        <v>3.0056940230169804</v>
      </c>
      <c r="J54" s="39">
        <f t="shared" si="3"/>
        <v>0.93422683030837872</v>
      </c>
      <c r="K54" s="40" t="str">
        <f t="shared" si="0"/>
        <v>No</v>
      </c>
    </row>
    <row r="55" spans="1:12">
      <c r="A55" s="35" t="s">
        <v>40</v>
      </c>
      <c r="B55" s="47" t="s">
        <v>49</v>
      </c>
      <c r="C55" s="46" t="s">
        <v>39</v>
      </c>
      <c r="D55" s="69">
        <v>83.16</v>
      </c>
      <c r="E55" s="70">
        <v>2.5482999999999998</v>
      </c>
      <c r="F55" s="69">
        <v>50.021999999999998</v>
      </c>
      <c r="G55" s="70">
        <v>5.3785999999999996</v>
      </c>
      <c r="H55" s="38">
        <f t="shared" si="1"/>
        <v>33.137999999999998</v>
      </c>
      <c r="I55" s="37">
        <f t="shared" si="2"/>
        <v>5.9517367927353773</v>
      </c>
      <c r="J55" s="39">
        <f t="shared" si="3"/>
        <v>5.567786539291836</v>
      </c>
      <c r="K55" s="40" t="str">
        <f t="shared" si="0"/>
        <v>Yes</v>
      </c>
    </row>
    <row r="56" spans="1:12">
      <c r="A56" s="35"/>
      <c r="B56" s="35"/>
      <c r="C56" s="36" t="s">
        <v>38</v>
      </c>
      <c r="D56" s="69">
        <v>83.16</v>
      </c>
      <c r="E56" s="70">
        <v>2.5482999999999998</v>
      </c>
      <c r="F56" s="69">
        <v>78.204999999999998</v>
      </c>
      <c r="G56" s="70">
        <v>4.8829000000000002</v>
      </c>
      <c r="H56" s="38">
        <f t="shared" si="1"/>
        <v>4.9549999999999983</v>
      </c>
      <c r="I56" s="37">
        <f t="shared" si="2"/>
        <v>5.5078621351664205</v>
      </c>
      <c r="J56" s="39">
        <f t="shared" si="3"/>
        <v>0.89962309847290367</v>
      </c>
      <c r="K56" s="40" t="str">
        <f t="shared" si="0"/>
        <v>No</v>
      </c>
    </row>
    <row r="57" spans="1:12">
      <c r="A57" s="35"/>
      <c r="B57" s="35"/>
      <c r="C57" s="46" t="s">
        <v>37</v>
      </c>
      <c r="D57" s="69">
        <v>83.16</v>
      </c>
      <c r="E57" s="70">
        <v>2.5482999999999998</v>
      </c>
      <c r="F57" s="69">
        <v>75.522999999999996</v>
      </c>
      <c r="G57" s="70">
        <v>3.1467999999999998</v>
      </c>
      <c r="H57" s="38">
        <f t="shared" si="1"/>
        <v>7.6370000000000005</v>
      </c>
      <c r="I57" s="37">
        <f t="shared" si="2"/>
        <v>4.0492200644074652</v>
      </c>
      <c r="J57" s="39">
        <f t="shared" si="3"/>
        <v>1.8860422201127136</v>
      </c>
      <c r="K57" s="40" t="str">
        <f t="shared" si="0"/>
        <v>No</v>
      </c>
      <c r="L57" s="44"/>
    </row>
    <row r="58" spans="1:12">
      <c r="A58" s="35" t="s">
        <v>40</v>
      </c>
      <c r="B58" s="47" t="s">
        <v>50</v>
      </c>
      <c r="C58" s="46" t="s">
        <v>39</v>
      </c>
      <c r="D58" s="69">
        <v>91.289000000000001</v>
      </c>
      <c r="E58" s="70">
        <v>1.3426</v>
      </c>
      <c r="F58" s="69">
        <v>53.64</v>
      </c>
      <c r="G58" s="70">
        <v>5.0456000000000003</v>
      </c>
      <c r="H58" s="38">
        <f t="shared" si="1"/>
        <v>37.649000000000001</v>
      </c>
      <c r="I58" s="37">
        <f t="shared" si="2"/>
        <v>5.2211736343469752</v>
      </c>
      <c r="J58" s="39">
        <f t="shared" si="3"/>
        <v>7.2108308661351099</v>
      </c>
      <c r="K58" s="40" t="str">
        <f t="shared" si="0"/>
        <v>Yes</v>
      </c>
      <c r="L58" s="44"/>
    </row>
    <row r="59" spans="1:12">
      <c r="A59" s="35"/>
      <c r="B59" s="35"/>
      <c r="C59" s="36" t="s">
        <v>38</v>
      </c>
      <c r="D59" s="69">
        <v>91.289000000000001</v>
      </c>
      <c r="E59" s="70">
        <v>1.3426</v>
      </c>
      <c r="F59" s="69">
        <v>78.570999999999998</v>
      </c>
      <c r="G59" s="70">
        <v>4.6604000000000001</v>
      </c>
      <c r="H59" s="38">
        <f t="shared" si="1"/>
        <v>12.718000000000004</v>
      </c>
      <c r="I59" s="37">
        <f t="shared" si="2"/>
        <v>4.8499384449702037</v>
      </c>
      <c r="J59" s="39">
        <f t="shared" si="3"/>
        <v>2.6223013228527972</v>
      </c>
      <c r="K59" s="40" t="str">
        <f t="shared" si="0"/>
        <v>Yes</v>
      </c>
      <c r="L59" s="44"/>
    </row>
    <row r="60" spans="1:12">
      <c r="A60" s="35"/>
      <c r="B60" s="35"/>
      <c r="C60" s="46" t="s">
        <v>37</v>
      </c>
      <c r="D60" s="69">
        <v>91.289000000000001</v>
      </c>
      <c r="E60" s="70">
        <v>1.3426</v>
      </c>
      <c r="F60" s="69">
        <v>85.307000000000002</v>
      </c>
      <c r="G60" s="70">
        <v>2.0049000000000001</v>
      </c>
      <c r="H60" s="38">
        <f t="shared" si="1"/>
        <v>5.9819999999999993</v>
      </c>
      <c r="I60" s="37">
        <f t="shared" si="2"/>
        <v>2.4129232830738734</v>
      </c>
      <c r="J60" s="39">
        <f t="shared" si="3"/>
        <v>2.4791505150463817</v>
      </c>
      <c r="K60" s="40" t="str">
        <f t="shared" si="0"/>
        <v>Yes</v>
      </c>
    </row>
    <row r="61" spans="1:12">
      <c r="A61" s="35" t="s">
        <v>40</v>
      </c>
      <c r="B61" s="47" t="s">
        <v>51</v>
      </c>
      <c r="C61" s="46" t="s">
        <v>39</v>
      </c>
      <c r="D61" s="69">
        <v>94.069000000000003</v>
      </c>
      <c r="E61" s="70">
        <v>1.5125</v>
      </c>
      <c r="F61" s="69">
        <v>78.457999999999998</v>
      </c>
      <c r="G61" s="70">
        <v>7.1538000000000004</v>
      </c>
      <c r="H61" s="38">
        <f t="shared" si="1"/>
        <v>15.611000000000004</v>
      </c>
      <c r="I61" s="37">
        <f t="shared" si="2"/>
        <v>7.3119430174201989</v>
      </c>
      <c r="J61" s="39">
        <f t="shared" si="3"/>
        <v>2.1350002267260391</v>
      </c>
      <c r="K61" s="40" t="str">
        <f t="shared" si="0"/>
        <v>Yes</v>
      </c>
    </row>
    <row r="62" spans="1:12">
      <c r="A62" s="35"/>
      <c r="B62" s="35"/>
      <c r="C62" s="36" t="s">
        <v>38</v>
      </c>
      <c r="D62" s="69">
        <v>94.069000000000003</v>
      </c>
      <c r="E62" s="70">
        <v>1.5125</v>
      </c>
      <c r="F62" s="69">
        <v>87.908000000000001</v>
      </c>
      <c r="G62" s="70">
        <v>3.1871</v>
      </c>
      <c r="H62" s="38">
        <f t="shared" si="1"/>
        <v>6.1610000000000014</v>
      </c>
      <c r="I62" s="37">
        <f t="shared" si="2"/>
        <v>3.5277843840008134</v>
      </c>
      <c r="J62" s="39">
        <f t="shared" si="3"/>
        <v>1.7464219264480367</v>
      </c>
      <c r="K62" s="40" t="str">
        <f t="shared" si="0"/>
        <v>No</v>
      </c>
    </row>
    <row r="63" spans="1:12">
      <c r="A63" s="35"/>
      <c r="B63" s="35"/>
      <c r="C63" s="46" t="s">
        <v>37</v>
      </c>
      <c r="D63" s="69">
        <v>94.069000000000003</v>
      </c>
      <c r="E63" s="70">
        <v>1.5125</v>
      </c>
      <c r="F63" s="69">
        <v>82.945999999999998</v>
      </c>
      <c r="G63" s="70">
        <v>3.9098000000000002</v>
      </c>
      <c r="H63" s="38">
        <f t="shared" si="1"/>
        <v>11.123000000000005</v>
      </c>
      <c r="I63" s="37">
        <f t="shared" si="2"/>
        <v>4.1921584285425091</v>
      </c>
      <c r="J63" s="39">
        <f t="shared" si="3"/>
        <v>2.6532871287183548</v>
      </c>
      <c r="K63" s="40" t="str">
        <f t="shared" si="0"/>
        <v>Yes</v>
      </c>
    </row>
    <row r="64" spans="1:12">
      <c r="A64" s="35" t="s">
        <v>40</v>
      </c>
      <c r="B64" s="47" t="s">
        <v>52</v>
      </c>
      <c r="C64" s="46" t="s">
        <v>39</v>
      </c>
      <c r="D64" s="69">
        <v>-7.7119999999999997</v>
      </c>
      <c r="E64" s="70">
        <v>3.149</v>
      </c>
      <c r="F64" s="69">
        <v>-0.92500000000000004</v>
      </c>
      <c r="G64" s="70">
        <v>5.2824999999999998</v>
      </c>
      <c r="H64" s="38">
        <f t="shared" si="1"/>
        <v>-6.7869999999999999</v>
      </c>
      <c r="I64" s="37">
        <f t="shared" si="2"/>
        <v>6.149878637013904</v>
      </c>
      <c r="J64" s="39">
        <f t="shared" si="3"/>
        <v>-1.1035990139954133</v>
      </c>
      <c r="K64" s="40" t="str">
        <f t="shared" si="0"/>
        <v>No</v>
      </c>
    </row>
    <row r="65" spans="1:11">
      <c r="A65" s="35"/>
      <c r="B65" s="35"/>
      <c r="C65" s="36" t="s">
        <v>38</v>
      </c>
      <c r="D65" s="69">
        <v>-7.7119999999999997</v>
      </c>
      <c r="E65" s="70">
        <v>3.149</v>
      </c>
      <c r="F65" s="69">
        <v>-18.448</v>
      </c>
      <c r="G65" s="70">
        <v>4.8425000000000002</v>
      </c>
      <c r="H65" s="38">
        <f t="shared" si="1"/>
        <v>10.736000000000001</v>
      </c>
      <c r="I65" s="37">
        <f t="shared" si="2"/>
        <v>5.7763316430066585</v>
      </c>
      <c r="J65" s="39">
        <f t="shared" si="3"/>
        <v>1.8586190446661695</v>
      </c>
      <c r="K65" s="40" t="str">
        <f t="shared" si="0"/>
        <v>No</v>
      </c>
    </row>
    <row r="66" spans="1:11">
      <c r="A66" s="35"/>
      <c r="B66" s="35"/>
      <c r="C66" s="46" t="s">
        <v>37</v>
      </c>
      <c r="D66" s="69">
        <v>-7.7119999999999997</v>
      </c>
      <c r="E66" s="70">
        <v>3.149</v>
      </c>
      <c r="F66" s="69">
        <v>-2.883</v>
      </c>
      <c r="G66" s="70">
        <v>3.2610999999999999</v>
      </c>
      <c r="H66" s="38">
        <f t="shared" si="1"/>
        <v>-4.8289999999999997</v>
      </c>
      <c r="I66" s="37">
        <f t="shared" si="2"/>
        <v>4.5333182339209319</v>
      </c>
      <c r="J66" s="39">
        <f t="shared" si="3"/>
        <v>-1.0652241362334998</v>
      </c>
      <c r="K66" s="40" t="str">
        <f t="shared" si="0"/>
        <v>No</v>
      </c>
    </row>
    <row r="67" spans="1:11">
      <c r="A67" s="35" t="s">
        <v>40</v>
      </c>
      <c r="B67" s="47" t="s">
        <v>53</v>
      </c>
      <c r="C67" s="46" t="s">
        <v>39</v>
      </c>
      <c r="D67" s="69">
        <v>-15.840999999999999</v>
      </c>
      <c r="E67" s="70">
        <v>2.3538000000000001</v>
      </c>
      <c r="F67" s="69">
        <v>-4.5430000000000001</v>
      </c>
      <c r="G67" s="70">
        <v>5.4987000000000004</v>
      </c>
      <c r="H67" s="38">
        <f t="shared" si="1"/>
        <v>-11.297999999999998</v>
      </c>
      <c r="I67" s="37">
        <f t="shared" si="2"/>
        <v>5.981310569599275</v>
      </c>
      <c r="J67" s="39">
        <f t="shared" si="3"/>
        <v>-1.8888836933871036</v>
      </c>
      <c r="K67" s="40" t="str">
        <f t="shared" si="0"/>
        <v>No</v>
      </c>
    </row>
    <row r="68" spans="1:11">
      <c r="A68" s="35"/>
      <c r="B68" s="35"/>
      <c r="C68" s="36" t="s">
        <v>38</v>
      </c>
      <c r="D68" s="69">
        <v>-15.840999999999999</v>
      </c>
      <c r="E68" s="70">
        <v>2.3538000000000001</v>
      </c>
      <c r="F68" s="69">
        <v>-18.812999999999999</v>
      </c>
      <c r="G68" s="70">
        <v>4.7352999999999996</v>
      </c>
      <c r="H68" s="38">
        <f t="shared" si="1"/>
        <v>2.9719999999999995</v>
      </c>
      <c r="I68" s="37">
        <f t="shared" si="2"/>
        <v>5.2880469485434789</v>
      </c>
      <c r="J68" s="39">
        <f t="shared" si="3"/>
        <v>0.56202224165551273</v>
      </c>
      <c r="K68" s="40" t="str">
        <f t="shared" si="0"/>
        <v>No</v>
      </c>
    </row>
    <row r="69" spans="1:11">
      <c r="A69" s="35"/>
      <c r="B69" s="35"/>
      <c r="C69" s="46" t="s">
        <v>37</v>
      </c>
      <c r="D69" s="69">
        <v>-15.840999999999999</v>
      </c>
      <c r="E69" s="70">
        <v>2.3538000000000001</v>
      </c>
      <c r="F69" s="69">
        <v>-12.666</v>
      </c>
      <c r="G69" s="70">
        <v>2.5762</v>
      </c>
      <c r="H69" s="38">
        <f t="shared" si="1"/>
        <v>-3.1749999999999989</v>
      </c>
      <c r="I69" s="37">
        <f t="shared" si="2"/>
        <v>3.4895817629051193</v>
      </c>
      <c r="J69" s="39">
        <f t="shared" si="3"/>
        <v>-0.90985115573184705</v>
      </c>
      <c r="K69" s="40" t="str">
        <f t="shared" si="0"/>
        <v>No</v>
      </c>
    </row>
    <row r="70" spans="1:11">
      <c r="A70" s="35" t="s">
        <v>40</v>
      </c>
      <c r="B70" s="47" t="s">
        <v>54</v>
      </c>
      <c r="C70" s="46" t="s">
        <v>39</v>
      </c>
      <c r="D70" s="69">
        <v>-18.620999999999999</v>
      </c>
      <c r="E70" s="70">
        <v>2.1608999999999998</v>
      </c>
      <c r="F70" s="69">
        <v>-29.361000000000001</v>
      </c>
      <c r="G70" s="70">
        <v>6.7530999999999999</v>
      </c>
      <c r="H70" s="38">
        <f t="shared" si="1"/>
        <v>10.740000000000002</v>
      </c>
      <c r="I70" s="37">
        <f t="shared" si="2"/>
        <v>7.0904053776917433</v>
      </c>
      <c r="J70" s="39">
        <f t="shared" si="3"/>
        <v>1.5147229852034738</v>
      </c>
      <c r="K70" s="40" t="str">
        <f t="shared" si="0"/>
        <v>No</v>
      </c>
    </row>
    <row r="71" spans="1:11">
      <c r="A71" s="35"/>
      <c r="B71" s="35"/>
      <c r="C71" s="36" t="s">
        <v>38</v>
      </c>
      <c r="D71" s="69">
        <v>-18.620999999999999</v>
      </c>
      <c r="E71" s="70">
        <v>2.1608999999999998</v>
      </c>
      <c r="F71" s="69">
        <v>-28.151</v>
      </c>
      <c r="G71" s="70">
        <v>3.3182999999999998</v>
      </c>
      <c r="H71" s="38">
        <f t="shared" si="1"/>
        <v>9.5300000000000011</v>
      </c>
      <c r="I71" s="37">
        <f t="shared" si="2"/>
        <v>3.9598742025473483</v>
      </c>
      <c r="J71" s="39">
        <f t="shared" si="3"/>
        <v>2.4066421084461331</v>
      </c>
      <c r="K71" s="40" t="str">
        <f t="shared" si="0"/>
        <v>Yes</v>
      </c>
    </row>
    <row r="72" spans="1:11">
      <c r="A72" s="35"/>
      <c r="B72" s="35"/>
      <c r="C72" s="46" t="s">
        <v>37</v>
      </c>
      <c r="D72" s="69">
        <v>-18.620999999999999</v>
      </c>
      <c r="E72" s="70">
        <v>2.1608999999999998</v>
      </c>
      <c r="F72" s="69">
        <v>-10.305999999999999</v>
      </c>
      <c r="G72" s="70">
        <v>4.1824000000000003</v>
      </c>
      <c r="H72" s="38">
        <f t="shared" si="1"/>
        <v>-8.3149999999999995</v>
      </c>
      <c r="I72" s="37">
        <f t="shared" si="2"/>
        <v>4.7076489429438135</v>
      </c>
      <c r="J72" s="39">
        <f t="shared" si="3"/>
        <v>-1.7662744399119144</v>
      </c>
      <c r="K72" s="40" t="str">
        <f t="shared" si="0"/>
        <v>No</v>
      </c>
    </row>
    <row r="73" spans="1:11">
      <c r="A73" s="35" t="s">
        <v>40</v>
      </c>
      <c r="B73" s="47" t="s">
        <v>55</v>
      </c>
      <c r="C73" s="46" t="s">
        <v>39</v>
      </c>
      <c r="D73" s="69">
        <v>-8.1289999999999996</v>
      </c>
      <c r="E73" s="70">
        <v>2.5954999999999999</v>
      </c>
      <c r="F73" s="69">
        <v>-3.6179999999999999</v>
      </c>
      <c r="G73" s="70">
        <v>6.5510000000000002</v>
      </c>
      <c r="H73" s="38">
        <f t="shared" si="1"/>
        <v>-4.5109999999999992</v>
      </c>
      <c r="I73" s="37">
        <f t="shared" si="2"/>
        <v>7.0464332289464009</v>
      </c>
      <c r="J73" s="39">
        <f t="shared" si="3"/>
        <v>-0.64018204010917656</v>
      </c>
      <c r="K73" s="40" t="str">
        <f t="shared" si="0"/>
        <v>No</v>
      </c>
    </row>
    <row r="74" spans="1:11">
      <c r="A74" s="35"/>
      <c r="B74" s="35"/>
      <c r="C74" s="36" t="s">
        <v>38</v>
      </c>
      <c r="D74" s="69">
        <v>-8.1289999999999996</v>
      </c>
      <c r="E74" s="70">
        <v>2.5954999999999999</v>
      </c>
      <c r="F74" s="69">
        <v>-0.36599999999999999</v>
      </c>
      <c r="G74" s="70">
        <v>6.1647999999999996</v>
      </c>
      <c r="H74" s="38">
        <f t="shared" si="1"/>
        <v>-7.7629999999999999</v>
      </c>
      <c r="I74" s="37">
        <f t="shared" si="2"/>
        <v>6.6888997069772245</v>
      </c>
      <c r="J74" s="39">
        <f t="shared" si="3"/>
        <v>-1.1605795183178447</v>
      </c>
      <c r="K74" s="40" t="str">
        <f t="shared" ref="K74:K81" si="20">IF(ABS(J74)&gt;=1.96,"Yes","No")</f>
        <v>No</v>
      </c>
    </row>
    <row r="75" spans="1:11">
      <c r="A75" s="35"/>
      <c r="B75" s="35"/>
      <c r="C75" s="46" t="s">
        <v>37</v>
      </c>
      <c r="D75" s="69">
        <v>-8.1289999999999996</v>
      </c>
      <c r="E75" s="70">
        <v>2.5954999999999999</v>
      </c>
      <c r="F75" s="69">
        <v>-9.7840000000000007</v>
      </c>
      <c r="G75" s="70">
        <v>3.4986999999999999</v>
      </c>
      <c r="H75" s="38">
        <f t="shared" si="1"/>
        <v>1.6550000000000011</v>
      </c>
      <c r="I75" s="37">
        <f t="shared" si="2"/>
        <v>4.3563197701729841</v>
      </c>
      <c r="J75" s="39">
        <f t="shared" si="3"/>
        <v>0.37990783214113849</v>
      </c>
      <c r="K75" s="40" t="str">
        <f t="shared" si="20"/>
        <v>No</v>
      </c>
    </row>
    <row r="76" spans="1:11">
      <c r="A76" s="35" t="s">
        <v>40</v>
      </c>
      <c r="B76" s="47" t="s">
        <v>56</v>
      </c>
      <c r="C76" s="46" t="s">
        <v>39</v>
      </c>
      <c r="D76" s="50">
        <v>-10.909000000000001</v>
      </c>
      <c r="E76" s="51">
        <v>2.4535</v>
      </c>
      <c r="F76" s="50">
        <v>-28.436</v>
      </c>
      <c r="G76" s="51">
        <v>8.5493000000000006</v>
      </c>
      <c r="H76" s="38">
        <f t="shared" si="1"/>
        <v>17.527000000000001</v>
      </c>
      <c r="I76" s="37">
        <f t="shared" si="2"/>
        <v>8.8943910831489745</v>
      </c>
      <c r="J76" s="39">
        <f t="shared" si="3"/>
        <v>1.9705677247772575</v>
      </c>
      <c r="K76" s="40" t="str">
        <f t="shared" si="20"/>
        <v>Yes</v>
      </c>
    </row>
    <row r="77" spans="1:11">
      <c r="A77" s="35"/>
      <c r="B77" s="35"/>
      <c r="C77" s="36" t="s">
        <v>38</v>
      </c>
      <c r="D77" s="50">
        <v>-10.909000000000001</v>
      </c>
      <c r="E77" s="51">
        <v>2.4535</v>
      </c>
      <c r="F77" s="50">
        <v>-9.7029999999999994</v>
      </c>
      <c r="G77" s="51">
        <v>5.0251000000000001</v>
      </c>
      <c r="H77" s="38">
        <f>D77-F77</f>
        <v>-1.2060000000000013</v>
      </c>
      <c r="I77" s="37">
        <f>SQRT((E77*E77) + (G77*G77))</f>
        <v>5.5920740570918763</v>
      </c>
      <c r="J77" s="39">
        <f>H77/I77</f>
        <v>-0.21566237994837539</v>
      </c>
      <c r="K77" s="40" t="str">
        <f t="shared" si="20"/>
        <v>No</v>
      </c>
    </row>
    <row r="78" spans="1:11">
      <c r="A78" s="35"/>
      <c r="B78" s="35"/>
      <c r="C78" s="46" t="s">
        <v>37</v>
      </c>
      <c r="D78" s="50">
        <v>-10.909000000000001</v>
      </c>
      <c r="E78" s="51">
        <v>2.4535</v>
      </c>
      <c r="F78" s="50">
        <v>-7.423</v>
      </c>
      <c r="G78" s="51">
        <v>4.8869999999999996</v>
      </c>
      <c r="H78" s="38">
        <f>D78-F78</f>
        <v>-3.4860000000000007</v>
      </c>
      <c r="I78" s="37">
        <f>SQRT((E78*E78) + (G78*G78))</f>
        <v>5.4683115538527973</v>
      </c>
      <c r="J78" s="39">
        <f>H78/I78</f>
        <v>-0.63749110958095956</v>
      </c>
      <c r="K78" s="40" t="str">
        <f t="shared" si="20"/>
        <v>No</v>
      </c>
    </row>
    <row r="79" spans="1:11">
      <c r="A79" s="35" t="s">
        <v>40</v>
      </c>
      <c r="B79" s="47" t="s">
        <v>57</v>
      </c>
      <c r="C79" s="46" t="s">
        <v>39</v>
      </c>
      <c r="D79" s="54">
        <v>-2.78</v>
      </c>
      <c r="E79" s="55">
        <v>1.5857000000000001</v>
      </c>
      <c r="F79" s="54">
        <v>-24.818000000000001</v>
      </c>
      <c r="G79" s="55">
        <v>7.5868000000000002</v>
      </c>
      <c r="H79" s="38">
        <f>D79-F79</f>
        <v>22.038</v>
      </c>
      <c r="I79" s="37">
        <f>SQRT((E79*E79) + (G79*G79))</f>
        <v>7.7507405278463555</v>
      </c>
      <c r="J79" s="39">
        <f>H79/I79</f>
        <v>2.8433412163422722</v>
      </c>
      <c r="K79" s="40" t="str">
        <f t="shared" si="20"/>
        <v>Yes</v>
      </c>
    </row>
    <row r="80" spans="1:11">
      <c r="A80" s="35"/>
      <c r="B80" s="35"/>
      <c r="C80" s="36" t="s">
        <v>38</v>
      </c>
      <c r="D80" s="54">
        <v>-2.78</v>
      </c>
      <c r="E80" s="55">
        <v>1.5857000000000001</v>
      </c>
      <c r="F80" s="54">
        <v>-9.3369999999999997</v>
      </c>
      <c r="G80" s="55">
        <v>5.0552999999999999</v>
      </c>
      <c r="H80" s="38">
        <f>D80-F80</f>
        <v>6.5570000000000004</v>
      </c>
      <c r="I80" s="37">
        <f>SQRT((E80*E80) + (G80*G80))</f>
        <v>5.2981603014631409</v>
      </c>
      <c r="J80" s="39">
        <f>H80/I80</f>
        <v>1.2375993980758222</v>
      </c>
      <c r="K80" s="40" t="str">
        <f t="shared" si="20"/>
        <v>No</v>
      </c>
    </row>
    <row r="81" spans="1:14">
      <c r="A81" s="35"/>
      <c r="B81" s="35"/>
      <c r="C81" s="46" t="s">
        <v>37</v>
      </c>
      <c r="D81" s="54">
        <v>-2.78</v>
      </c>
      <c r="E81" s="55">
        <v>1.5857000000000001</v>
      </c>
      <c r="F81" s="54">
        <v>2.3610000000000002</v>
      </c>
      <c r="G81" s="55">
        <v>4.0404</v>
      </c>
      <c r="H81" s="38">
        <f>D81-F81</f>
        <v>-5.141</v>
      </c>
      <c r="I81" s="37">
        <f>SQRT((E81*E81) + (G81*G81))</f>
        <v>4.3404235565207223</v>
      </c>
      <c r="J81" s="39">
        <f>H81/I81</f>
        <v>-1.1844466174911783</v>
      </c>
      <c r="K81" s="40" t="str">
        <f t="shared" si="20"/>
        <v>No</v>
      </c>
    </row>
    <row r="82" spans="1:14">
      <c r="A82" s="41" t="s">
        <v>40</v>
      </c>
      <c r="B82" s="41" t="s">
        <v>58</v>
      </c>
      <c r="C82" s="48" t="s">
        <v>7</v>
      </c>
      <c r="D82" s="69">
        <v>49.097000000000001</v>
      </c>
      <c r="E82" s="70">
        <v>3.5329999999999999</v>
      </c>
      <c r="F82" s="69">
        <v>50.021999999999998</v>
      </c>
      <c r="G82" s="70">
        <v>5.3785999999999996</v>
      </c>
      <c r="H82" s="69">
        <v>-0.92500000000000004</v>
      </c>
      <c r="I82" s="70">
        <v>5.2824999999999998</v>
      </c>
      <c r="J82" s="39">
        <f t="shared" ref="J82:J87" si="21">H82/I82</f>
        <v>-0.17510648367250356</v>
      </c>
      <c r="K82" s="40" t="str">
        <f t="shared" ref="K82:K87" si="22">IF(ABS(J82)&gt;=1.96,"Yes","No")</f>
        <v>No</v>
      </c>
    </row>
    <row r="83" spans="1:14">
      <c r="A83" s="41"/>
      <c r="B83" s="41" t="s">
        <v>18</v>
      </c>
      <c r="C83" s="48" t="s">
        <v>8</v>
      </c>
      <c r="D83" s="69">
        <v>49.097000000000001</v>
      </c>
      <c r="E83" s="70">
        <v>3.5329999999999999</v>
      </c>
      <c r="F83" s="69">
        <v>53.64</v>
      </c>
      <c r="G83" s="70">
        <v>5.0456000000000003</v>
      </c>
      <c r="H83" s="69">
        <v>-4.5430000000000001</v>
      </c>
      <c r="I83" s="70">
        <v>5.4987000000000004</v>
      </c>
      <c r="J83" s="39">
        <f t="shared" si="21"/>
        <v>-0.82619528252132324</v>
      </c>
      <c r="K83" s="40" t="str">
        <f t="shared" si="22"/>
        <v>No</v>
      </c>
    </row>
    <row r="84" spans="1:14">
      <c r="A84" s="41"/>
      <c r="B84" s="41"/>
      <c r="C84" s="48" t="s">
        <v>9</v>
      </c>
      <c r="D84" s="69">
        <v>49.097000000000001</v>
      </c>
      <c r="E84" s="70">
        <v>3.5329999999999999</v>
      </c>
      <c r="F84" s="69">
        <v>78.457999999999998</v>
      </c>
      <c r="G84" s="70">
        <v>7.1538000000000004</v>
      </c>
      <c r="H84" s="69">
        <v>-29.361000000000001</v>
      </c>
      <c r="I84" s="70">
        <v>6.7530999999999999</v>
      </c>
      <c r="J84" s="39">
        <f t="shared" si="21"/>
        <v>-4.3477810190875301</v>
      </c>
      <c r="K84" s="40" t="str">
        <f t="shared" si="22"/>
        <v>Yes</v>
      </c>
    </row>
    <row r="85" spans="1:14">
      <c r="A85" s="41"/>
      <c r="B85" s="41"/>
      <c r="C85" s="48" t="s">
        <v>10</v>
      </c>
      <c r="D85" s="69">
        <v>50.021999999999998</v>
      </c>
      <c r="E85" s="70">
        <v>5.3785999999999996</v>
      </c>
      <c r="F85" s="69">
        <v>53.64</v>
      </c>
      <c r="G85" s="70">
        <v>5.0456000000000003</v>
      </c>
      <c r="H85" s="69">
        <v>-3.6179999999999999</v>
      </c>
      <c r="I85" s="70">
        <v>6.5510000000000002</v>
      </c>
      <c r="J85" s="39">
        <f t="shared" si="21"/>
        <v>-0.55228209433674247</v>
      </c>
      <c r="K85" s="40" t="str">
        <f t="shared" si="22"/>
        <v>No</v>
      </c>
    </row>
    <row r="86" spans="1:14">
      <c r="A86" s="41"/>
      <c r="B86" s="41"/>
      <c r="C86" s="48" t="s">
        <v>11</v>
      </c>
      <c r="D86" s="69">
        <v>50.021999999999998</v>
      </c>
      <c r="E86" s="70">
        <v>5.3785999999999996</v>
      </c>
      <c r="F86" s="69">
        <v>78.457999999999998</v>
      </c>
      <c r="G86" s="70">
        <v>7.1538000000000004</v>
      </c>
      <c r="H86" s="50">
        <v>-28.436</v>
      </c>
      <c r="I86" s="51">
        <v>8.5493000000000006</v>
      </c>
      <c r="J86" s="39">
        <f t="shared" si="21"/>
        <v>-3.3261202671563752</v>
      </c>
      <c r="K86" s="40" t="str">
        <f t="shared" si="22"/>
        <v>Yes</v>
      </c>
      <c r="L86" s="44"/>
      <c r="M86" s="44"/>
      <c r="N86" s="44"/>
    </row>
    <row r="87" spans="1:14">
      <c r="A87" s="41"/>
      <c r="B87" s="41"/>
      <c r="C87" s="48" t="s">
        <v>12</v>
      </c>
      <c r="D87" s="69">
        <v>53.64</v>
      </c>
      <c r="E87" s="70">
        <v>5.0456000000000003</v>
      </c>
      <c r="F87" s="69">
        <v>78.457999999999998</v>
      </c>
      <c r="G87" s="70">
        <v>7.1538000000000004</v>
      </c>
      <c r="H87" s="54">
        <v>-24.818000000000001</v>
      </c>
      <c r="I87" s="55">
        <v>7.5868000000000002</v>
      </c>
      <c r="J87" s="39">
        <f t="shared" si="21"/>
        <v>-3.2712078873833503</v>
      </c>
      <c r="K87" s="40" t="str">
        <f t="shared" si="22"/>
        <v>Yes</v>
      </c>
      <c r="L87" s="44"/>
      <c r="M87" s="44"/>
      <c r="N87" s="44"/>
    </row>
    <row r="88" spans="1:14">
      <c r="A88" s="41" t="s">
        <v>40</v>
      </c>
      <c r="B88" s="41" t="s">
        <v>59</v>
      </c>
      <c r="C88" s="48" t="s">
        <v>7</v>
      </c>
      <c r="D88" s="69">
        <v>59.756999999999998</v>
      </c>
      <c r="E88" s="70">
        <v>3.4281999999999999</v>
      </c>
      <c r="F88" s="69">
        <v>78.204999999999998</v>
      </c>
      <c r="G88" s="70">
        <v>4.8829000000000002</v>
      </c>
      <c r="H88" s="69">
        <v>-18.448</v>
      </c>
      <c r="I88" s="70">
        <v>4.8425000000000002</v>
      </c>
      <c r="J88" s="39">
        <f t="shared" ref="J88:J93" si="23">H88/I88</f>
        <v>-3.8096024780588538</v>
      </c>
      <c r="K88" s="40" t="str">
        <f t="shared" ref="K88:K93" si="24">IF(ABS(J88)&gt;=1.96,"Yes","No")</f>
        <v>Yes</v>
      </c>
      <c r="L88" s="44"/>
      <c r="M88" s="44"/>
      <c r="N88" s="44"/>
    </row>
    <row r="89" spans="1:14">
      <c r="A89" s="41"/>
      <c r="B89" s="41" t="s">
        <v>18</v>
      </c>
      <c r="C89" s="48" t="s">
        <v>8</v>
      </c>
      <c r="D89" s="69">
        <v>59.756999999999998</v>
      </c>
      <c r="E89" s="70">
        <v>3.4281999999999999</v>
      </c>
      <c r="F89" s="69">
        <v>78.570999999999998</v>
      </c>
      <c r="G89" s="70">
        <v>4.6604000000000001</v>
      </c>
      <c r="H89" s="69">
        <v>-18.812999999999999</v>
      </c>
      <c r="I89" s="70">
        <v>4.7352999999999996</v>
      </c>
      <c r="J89" s="39">
        <f t="shared" si="23"/>
        <v>-3.9729267417059111</v>
      </c>
      <c r="K89" s="40" t="str">
        <f t="shared" si="24"/>
        <v>Yes</v>
      </c>
      <c r="L89" s="44"/>
      <c r="M89" s="44"/>
      <c r="N89" s="44"/>
    </row>
    <row r="90" spans="1:14">
      <c r="A90" s="41"/>
      <c r="B90" s="41"/>
      <c r="C90" s="48" t="s">
        <v>9</v>
      </c>
      <c r="D90" s="69">
        <v>59.756999999999998</v>
      </c>
      <c r="E90" s="70">
        <v>3.4281999999999999</v>
      </c>
      <c r="F90" s="69">
        <v>87.908000000000001</v>
      </c>
      <c r="G90" s="70">
        <v>3.1871</v>
      </c>
      <c r="H90" s="69">
        <v>-28.151</v>
      </c>
      <c r="I90" s="70">
        <v>3.3182999999999998</v>
      </c>
      <c r="J90" s="39">
        <f t="shared" si="23"/>
        <v>-8.4835608594762384</v>
      </c>
      <c r="K90" s="40" t="str">
        <f t="shared" si="24"/>
        <v>Yes</v>
      </c>
      <c r="L90" s="44"/>
      <c r="M90" s="44"/>
      <c r="N90" s="44"/>
    </row>
    <row r="91" spans="1:14">
      <c r="A91" s="41"/>
      <c r="B91" s="41"/>
      <c r="C91" t="s">
        <v>10</v>
      </c>
      <c r="D91" s="69">
        <v>78.204999999999998</v>
      </c>
      <c r="E91" s="70">
        <v>4.8829000000000002</v>
      </c>
      <c r="F91" s="69">
        <v>78.570999999999998</v>
      </c>
      <c r="G91" s="70">
        <v>4.6604000000000001</v>
      </c>
      <c r="H91" s="69">
        <v>-0.36599999999999999</v>
      </c>
      <c r="I91" s="70">
        <v>6.1647999999999996</v>
      </c>
      <c r="J91" s="39">
        <f t="shared" si="23"/>
        <v>-5.9369322605761748E-2</v>
      </c>
      <c r="K91" s="40" t="str">
        <f t="shared" si="24"/>
        <v>No</v>
      </c>
      <c r="L91" s="44"/>
      <c r="M91" s="44"/>
      <c r="N91" s="44"/>
    </row>
    <row r="92" spans="1:14">
      <c r="A92" s="41"/>
      <c r="B92" s="41"/>
      <c r="C92" t="s">
        <v>11</v>
      </c>
      <c r="D92" s="69">
        <v>78.204999999999998</v>
      </c>
      <c r="E92" s="70">
        <v>4.8829000000000002</v>
      </c>
      <c r="F92" s="69">
        <v>87.908000000000001</v>
      </c>
      <c r="G92" s="70">
        <v>3.1871</v>
      </c>
      <c r="H92" s="50">
        <v>-9.7029999999999994</v>
      </c>
      <c r="I92" s="51">
        <v>5.0251000000000001</v>
      </c>
      <c r="J92" s="39">
        <f t="shared" si="23"/>
        <v>-1.9309068476249227</v>
      </c>
      <c r="K92" s="40" t="str">
        <f t="shared" si="24"/>
        <v>No</v>
      </c>
      <c r="L92" s="44"/>
      <c r="M92" s="44"/>
      <c r="N92" s="44"/>
    </row>
    <row r="93" spans="1:14">
      <c r="A93" s="41"/>
      <c r="B93" s="41"/>
      <c r="C93" t="s">
        <v>12</v>
      </c>
      <c r="D93" s="69">
        <v>78.570999999999998</v>
      </c>
      <c r="E93" s="70">
        <v>4.6604000000000001</v>
      </c>
      <c r="F93" s="69">
        <v>87.908000000000001</v>
      </c>
      <c r="G93" s="70">
        <v>3.1871</v>
      </c>
      <c r="H93" s="54">
        <v>-9.3369999999999997</v>
      </c>
      <c r="I93" s="55">
        <v>5.0552999999999999</v>
      </c>
      <c r="J93" s="39">
        <f t="shared" si="23"/>
        <v>-1.8469724843233835</v>
      </c>
      <c r="K93" s="40" t="str">
        <f t="shared" si="24"/>
        <v>No</v>
      </c>
      <c r="L93" s="44"/>
      <c r="M93" s="44"/>
      <c r="N93" s="44"/>
    </row>
    <row r="94" spans="1:14">
      <c r="A94" s="41" t="s">
        <v>40</v>
      </c>
      <c r="B94" s="41" t="s">
        <v>60</v>
      </c>
      <c r="C94" s="48" t="s">
        <v>7</v>
      </c>
      <c r="D94" s="69">
        <v>72.64</v>
      </c>
      <c r="E94" s="70">
        <v>2.0766</v>
      </c>
      <c r="F94" s="69">
        <v>75.522999999999996</v>
      </c>
      <c r="G94" s="70">
        <v>3.1467999999999998</v>
      </c>
      <c r="H94" s="69">
        <v>-2.883</v>
      </c>
      <c r="I94" s="70">
        <v>3.2610999999999999</v>
      </c>
      <c r="J94" s="39">
        <f t="shared" ref="J94:J99" si="25">H94/I94</f>
        <v>-0.88405752660145354</v>
      </c>
      <c r="K94" s="40" t="str">
        <f t="shared" ref="K94:K99" si="26">IF(ABS(J94)&gt;=1.96,"Yes","No")</f>
        <v>No</v>
      </c>
    </row>
    <row r="95" spans="1:14">
      <c r="A95" s="41"/>
      <c r="B95" s="41" t="s">
        <v>18</v>
      </c>
      <c r="C95" s="48" t="s">
        <v>8</v>
      </c>
      <c r="D95" s="69">
        <v>72.64</v>
      </c>
      <c r="E95" s="70">
        <v>2.0766</v>
      </c>
      <c r="F95" s="69">
        <v>85.307000000000002</v>
      </c>
      <c r="G95" s="70">
        <v>2.0049000000000001</v>
      </c>
      <c r="H95" s="69">
        <v>-12.666</v>
      </c>
      <c r="I95" s="70">
        <v>2.5762</v>
      </c>
      <c r="J95" s="39">
        <f t="shared" si="25"/>
        <v>-4.9165437466035247</v>
      </c>
      <c r="K95" s="40" t="str">
        <f t="shared" si="26"/>
        <v>Yes</v>
      </c>
    </row>
    <row r="96" spans="1:14">
      <c r="A96" s="41"/>
      <c r="B96" s="41"/>
      <c r="C96" s="48" t="s">
        <v>9</v>
      </c>
      <c r="D96" s="69">
        <v>72.64</v>
      </c>
      <c r="E96" s="70">
        <v>2.0766</v>
      </c>
      <c r="F96" s="69">
        <v>82.945999999999998</v>
      </c>
      <c r="G96" s="70">
        <v>3.9098000000000002</v>
      </c>
      <c r="H96" s="69">
        <v>-10.305999999999999</v>
      </c>
      <c r="I96" s="70">
        <v>4.1824000000000003</v>
      </c>
      <c r="J96" s="39">
        <f t="shared" si="25"/>
        <v>-2.4641354246365719</v>
      </c>
      <c r="K96" s="40" t="str">
        <f t="shared" si="26"/>
        <v>Yes</v>
      </c>
    </row>
    <row r="97" spans="1:11">
      <c r="A97" s="41"/>
      <c r="B97" s="41"/>
      <c r="C97" s="48" t="s">
        <v>10</v>
      </c>
      <c r="D97" s="69">
        <v>75.522999999999996</v>
      </c>
      <c r="E97" s="70">
        <v>3.1467999999999998</v>
      </c>
      <c r="F97" s="69">
        <v>85.307000000000002</v>
      </c>
      <c r="G97" s="70">
        <v>2.0049000000000001</v>
      </c>
      <c r="H97" s="69">
        <v>-9.7840000000000007</v>
      </c>
      <c r="I97" s="70">
        <v>3.4986999999999999</v>
      </c>
      <c r="J97" s="39">
        <f t="shared" si="25"/>
        <v>-2.7964672592677284</v>
      </c>
      <c r="K97" s="40" t="str">
        <f t="shared" si="26"/>
        <v>Yes</v>
      </c>
    </row>
    <row r="98" spans="1:11">
      <c r="A98" s="41"/>
      <c r="B98" s="41"/>
      <c r="C98" s="48" t="s">
        <v>11</v>
      </c>
      <c r="D98" s="69">
        <v>75.522999999999996</v>
      </c>
      <c r="E98" s="70">
        <v>3.1467999999999998</v>
      </c>
      <c r="F98" s="69">
        <v>82.945999999999998</v>
      </c>
      <c r="G98" s="70">
        <v>3.9098000000000002</v>
      </c>
      <c r="H98" s="50">
        <v>-7.423</v>
      </c>
      <c r="I98" s="51">
        <v>4.8869999999999996</v>
      </c>
      <c r="J98" s="39">
        <f t="shared" si="25"/>
        <v>-1.5189277675465522</v>
      </c>
      <c r="K98" s="40" t="str">
        <f t="shared" si="26"/>
        <v>No</v>
      </c>
    </row>
    <row r="99" spans="1:11">
      <c r="A99" s="41"/>
      <c r="B99" s="41"/>
      <c r="C99" s="48" t="s">
        <v>12</v>
      </c>
      <c r="D99" s="69">
        <v>85.307000000000002</v>
      </c>
      <c r="E99" s="70">
        <v>2.0049000000000001</v>
      </c>
      <c r="F99" s="69">
        <v>82.945999999999998</v>
      </c>
      <c r="G99" s="70">
        <v>3.9098000000000002</v>
      </c>
      <c r="H99" s="54">
        <v>2.3610000000000002</v>
      </c>
      <c r="I99" s="55">
        <v>4.0404</v>
      </c>
      <c r="J99" s="39">
        <f t="shared" si="25"/>
        <v>0.58434808434808438</v>
      </c>
      <c r="K99" s="40" t="str">
        <f t="shared" si="26"/>
        <v>No</v>
      </c>
    </row>
    <row r="100" spans="1:11">
      <c r="A100" s="41" t="s">
        <v>40</v>
      </c>
      <c r="B100" s="41" t="s">
        <v>61</v>
      </c>
      <c r="C100" s="48" t="s">
        <v>7</v>
      </c>
      <c r="D100" s="69">
        <v>75.447999999999993</v>
      </c>
      <c r="E100" s="70">
        <v>2.173</v>
      </c>
      <c r="F100" s="69">
        <v>83.16</v>
      </c>
      <c r="G100" s="70">
        <v>2.5482999999999998</v>
      </c>
      <c r="H100" s="69">
        <v>-7.7119999999999997</v>
      </c>
      <c r="I100" s="70">
        <v>3.149</v>
      </c>
      <c r="J100" s="39">
        <f t="shared" ref="J100:J183" si="27">H100/I100</f>
        <v>-2.4490314385519212</v>
      </c>
      <c r="K100" s="40" t="str">
        <f t="shared" ref="K100:K183" si="28">IF(ABS(J100)&gt;=1.96,"Yes","No")</f>
        <v>Yes</v>
      </c>
    </row>
    <row r="101" spans="1:11">
      <c r="A101" s="41"/>
      <c r="B101" s="41" t="s">
        <v>18</v>
      </c>
      <c r="C101" s="48" t="s">
        <v>8</v>
      </c>
      <c r="D101" s="69">
        <v>75.447999999999993</v>
      </c>
      <c r="E101" s="70">
        <v>2.173</v>
      </c>
      <c r="F101" s="69">
        <v>91.289000000000001</v>
      </c>
      <c r="G101" s="70">
        <v>1.3426</v>
      </c>
      <c r="H101" s="69">
        <v>-15.840999999999999</v>
      </c>
      <c r="I101" s="70">
        <v>2.3538000000000001</v>
      </c>
      <c r="J101" s="39">
        <f t="shared" si="27"/>
        <v>-6.7299685614750606</v>
      </c>
      <c r="K101" s="40" t="str">
        <f t="shared" si="28"/>
        <v>Yes</v>
      </c>
    </row>
    <row r="102" spans="1:11">
      <c r="A102" s="41"/>
      <c r="B102" s="41"/>
      <c r="C102" s="48" t="s">
        <v>9</v>
      </c>
      <c r="D102" s="69">
        <v>75.447999999999993</v>
      </c>
      <c r="E102" s="70">
        <v>2.173</v>
      </c>
      <c r="F102" s="69">
        <v>94.069000000000003</v>
      </c>
      <c r="G102" s="70">
        <v>1.5125</v>
      </c>
      <c r="H102" s="69">
        <v>-18.620999999999999</v>
      </c>
      <c r="I102" s="70">
        <v>2.1608999999999998</v>
      </c>
      <c r="J102" s="39">
        <f t="shared" si="27"/>
        <v>-8.6172428154935439</v>
      </c>
      <c r="K102" s="40" t="str">
        <f t="shared" si="28"/>
        <v>Yes</v>
      </c>
    </row>
    <row r="103" spans="1:11">
      <c r="A103" s="41"/>
      <c r="B103" s="41"/>
      <c r="C103" t="s">
        <v>10</v>
      </c>
      <c r="D103" s="69">
        <v>83.16</v>
      </c>
      <c r="E103" s="70">
        <v>2.5482999999999998</v>
      </c>
      <c r="F103" s="69">
        <v>91.289000000000001</v>
      </c>
      <c r="G103" s="70">
        <v>1.3426</v>
      </c>
      <c r="H103" s="69">
        <v>-8.1289999999999996</v>
      </c>
      <c r="I103" s="70">
        <v>2.5954999999999999</v>
      </c>
      <c r="J103" s="39">
        <f t="shared" si="27"/>
        <v>-3.1319591600847621</v>
      </c>
      <c r="K103" s="40" t="str">
        <f t="shared" si="28"/>
        <v>Yes</v>
      </c>
    </row>
    <row r="104" spans="1:11">
      <c r="A104" s="41"/>
      <c r="B104" s="41"/>
      <c r="C104" t="s">
        <v>11</v>
      </c>
      <c r="D104" s="69">
        <v>83.16</v>
      </c>
      <c r="E104" s="70">
        <v>2.5482999999999998</v>
      </c>
      <c r="F104" s="69">
        <v>94.069000000000003</v>
      </c>
      <c r="G104" s="70">
        <v>1.5125</v>
      </c>
      <c r="H104" s="50">
        <v>-10.909000000000001</v>
      </c>
      <c r="I104" s="51">
        <v>2.4535</v>
      </c>
      <c r="J104" s="39">
        <f t="shared" si="27"/>
        <v>-4.4463012023639701</v>
      </c>
      <c r="K104" s="40" t="str">
        <f t="shared" si="28"/>
        <v>Yes</v>
      </c>
    </row>
    <row r="105" spans="1:11">
      <c r="A105" s="41"/>
      <c r="B105" s="41"/>
      <c r="C105" s="48" t="s">
        <v>12</v>
      </c>
      <c r="D105" s="69">
        <v>91.289000000000001</v>
      </c>
      <c r="E105" s="70">
        <v>1.3426</v>
      </c>
      <c r="F105" s="69">
        <v>94.069000000000003</v>
      </c>
      <c r="G105" s="70">
        <v>1.5125</v>
      </c>
      <c r="H105" s="54">
        <v>-2.78</v>
      </c>
      <c r="I105" s="55">
        <v>1.5857000000000001</v>
      </c>
      <c r="J105" s="39">
        <f t="shared" si="27"/>
        <v>-1.753168947467995</v>
      </c>
      <c r="K105" s="40" t="str">
        <f t="shared" si="28"/>
        <v>No</v>
      </c>
    </row>
    <row r="106" spans="1:11">
      <c r="A106" s="82" t="s">
        <v>40</v>
      </c>
      <c r="B106" s="82" t="s">
        <v>71</v>
      </c>
      <c r="C106" s="94" t="s">
        <v>7</v>
      </c>
      <c r="D106" s="101">
        <v>-7.7119999999999997</v>
      </c>
      <c r="E106" s="100">
        <v>3.149</v>
      </c>
      <c r="F106" s="101">
        <v>-0.92500000000000004</v>
      </c>
      <c r="G106" s="100">
        <v>5.2824999999999998</v>
      </c>
      <c r="H106" s="56">
        <f t="shared" ref="H106:H111" si="29">D106-F106</f>
        <v>-6.7869999999999999</v>
      </c>
      <c r="I106" s="57">
        <f t="shared" ref="I106:I111" si="30">SQRT((E106*E106) + (G106*G106))</f>
        <v>6.149878637013904</v>
      </c>
      <c r="J106" s="58">
        <f t="shared" si="27"/>
        <v>-1.1035990139954133</v>
      </c>
      <c r="K106" s="80" t="str">
        <f t="shared" si="28"/>
        <v>No</v>
      </c>
    </row>
    <row r="107" spans="1:11">
      <c r="A107" s="82"/>
      <c r="B107" s="82" t="s">
        <v>74</v>
      </c>
      <c r="C107" s="94" t="s">
        <v>8</v>
      </c>
      <c r="D107" s="101">
        <v>-15.840999999999999</v>
      </c>
      <c r="E107" s="100">
        <v>2.3538000000000001</v>
      </c>
      <c r="F107" s="101">
        <v>-4.5430000000000001</v>
      </c>
      <c r="G107" s="100">
        <v>5.4987000000000004</v>
      </c>
      <c r="H107" s="56">
        <f t="shared" si="29"/>
        <v>-11.297999999999998</v>
      </c>
      <c r="I107" s="57">
        <f t="shared" si="30"/>
        <v>5.981310569599275</v>
      </c>
      <c r="J107" s="58">
        <f t="shared" si="27"/>
        <v>-1.8888836933871036</v>
      </c>
      <c r="K107" s="80" t="str">
        <f t="shared" si="28"/>
        <v>No</v>
      </c>
    </row>
    <row r="108" spans="1:11">
      <c r="A108" s="82"/>
      <c r="B108" s="82"/>
      <c r="C108" s="94" t="s">
        <v>9</v>
      </c>
      <c r="D108" s="101">
        <v>-18.620999999999999</v>
      </c>
      <c r="E108" s="100">
        <v>2.1608999999999998</v>
      </c>
      <c r="F108" s="101">
        <v>-29.361000000000001</v>
      </c>
      <c r="G108" s="100">
        <v>6.7530999999999999</v>
      </c>
      <c r="H108" s="56">
        <f t="shared" si="29"/>
        <v>10.740000000000002</v>
      </c>
      <c r="I108" s="57">
        <f t="shared" si="30"/>
        <v>7.0904053776917433</v>
      </c>
      <c r="J108" s="58">
        <f t="shared" si="27"/>
        <v>1.5147229852034738</v>
      </c>
      <c r="K108" s="80" t="str">
        <f t="shared" si="28"/>
        <v>No</v>
      </c>
    </row>
    <row r="109" spans="1:11">
      <c r="A109" s="82"/>
      <c r="B109" s="82"/>
      <c r="C109" s="94" t="s">
        <v>10</v>
      </c>
      <c r="D109" s="101">
        <v>-8.1289999999999996</v>
      </c>
      <c r="E109" s="100">
        <v>2.5954999999999999</v>
      </c>
      <c r="F109" s="101">
        <v>-3.6179999999999999</v>
      </c>
      <c r="G109" s="100">
        <v>6.5510000000000002</v>
      </c>
      <c r="H109" s="56">
        <f t="shared" si="29"/>
        <v>-4.5109999999999992</v>
      </c>
      <c r="I109" s="57">
        <f t="shared" si="30"/>
        <v>7.0464332289464009</v>
      </c>
      <c r="J109" s="58">
        <f t="shared" si="27"/>
        <v>-0.64018204010917656</v>
      </c>
      <c r="K109" s="80" t="str">
        <f t="shared" si="28"/>
        <v>No</v>
      </c>
    </row>
    <row r="110" spans="1:11">
      <c r="A110" s="82"/>
      <c r="B110" s="82"/>
      <c r="C110" s="94" t="s">
        <v>11</v>
      </c>
      <c r="D110" s="26">
        <v>-10.909000000000001</v>
      </c>
      <c r="E110" s="99">
        <v>2.4535</v>
      </c>
      <c r="F110" s="26">
        <v>-28.436</v>
      </c>
      <c r="G110" s="99">
        <v>8.5493000000000006</v>
      </c>
      <c r="H110" s="56">
        <f t="shared" si="29"/>
        <v>17.527000000000001</v>
      </c>
      <c r="I110" s="57">
        <f t="shared" si="30"/>
        <v>8.8943910831489745</v>
      </c>
      <c r="J110" s="58">
        <f t="shared" si="27"/>
        <v>1.9705677247772575</v>
      </c>
      <c r="K110" s="80" t="str">
        <f t="shared" si="28"/>
        <v>Yes</v>
      </c>
    </row>
    <row r="111" spans="1:11">
      <c r="A111" s="32"/>
      <c r="B111" s="32"/>
      <c r="C111" s="108" t="s">
        <v>12</v>
      </c>
      <c r="D111" s="102">
        <v>-2.78</v>
      </c>
      <c r="E111" s="103">
        <v>1.5857000000000001</v>
      </c>
      <c r="F111" s="102">
        <v>-24.818000000000001</v>
      </c>
      <c r="G111" s="103">
        <v>7.5868000000000002</v>
      </c>
      <c r="H111" s="104">
        <f t="shared" si="29"/>
        <v>22.038</v>
      </c>
      <c r="I111" s="105">
        <f t="shared" si="30"/>
        <v>7.7507405278463555</v>
      </c>
      <c r="J111" s="106">
        <f t="shared" si="27"/>
        <v>2.8433412163422722</v>
      </c>
      <c r="K111" s="107" t="str">
        <f t="shared" si="28"/>
        <v>Yes</v>
      </c>
    </row>
    <row r="112" spans="1:11">
      <c r="A112" s="41" t="s">
        <v>62</v>
      </c>
      <c r="B112" s="45" t="s">
        <v>41</v>
      </c>
      <c r="C112" s="46" t="s">
        <v>39</v>
      </c>
      <c r="D112" s="50">
        <v>13.484</v>
      </c>
      <c r="E112" s="51">
        <v>0.73329999999999995</v>
      </c>
      <c r="F112" s="50">
        <v>6.07</v>
      </c>
      <c r="G112" s="51">
        <v>1.0271999999999999</v>
      </c>
      <c r="H112" s="38">
        <f t="shared" ref="H112:H189" si="31">D112-F112</f>
        <v>7.4139999999999997</v>
      </c>
      <c r="I112" s="37">
        <f t="shared" ref="I112:I189" si="32">SQRT((E112*E112) + (G112*G112))</f>
        <v>1.2620890341017941</v>
      </c>
      <c r="J112" s="39">
        <f t="shared" si="27"/>
        <v>5.8743874636993496</v>
      </c>
      <c r="K112" s="40" t="str">
        <f t="shared" si="28"/>
        <v>Yes</v>
      </c>
    </row>
    <row r="113" spans="1:11">
      <c r="A113" s="41"/>
      <c r="B113" s="35"/>
      <c r="C113" s="36" t="s">
        <v>38</v>
      </c>
      <c r="D113" s="50">
        <v>13.484</v>
      </c>
      <c r="E113" s="51">
        <v>0.73329999999999995</v>
      </c>
      <c r="F113" s="50">
        <v>8.9179999999999993</v>
      </c>
      <c r="G113" s="51">
        <v>0.83320000000000005</v>
      </c>
      <c r="H113" s="38">
        <f t="shared" si="31"/>
        <v>4.5660000000000007</v>
      </c>
      <c r="I113" s="37">
        <f t="shared" si="32"/>
        <v>1.1099329394157109</v>
      </c>
      <c r="J113" s="39">
        <f t="shared" si="27"/>
        <v>4.1137620462040045</v>
      </c>
      <c r="K113" s="40" t="str">
        <f t="shared" si="28"/>
        <v>Yes</v>
      </c>
    </row>
    <row r="114" spans="1:11">
      <c r="A114" s="71"/>
      <c r="B114" s="71"/>
      <c r="C114" s="72" t="s">
        <v>37</v>
      </c>
      <c r="D114" s="73">
        <v>13.484</v>
      </c>
      <c r="E114" s="74">
        <v>0.73329999999999995</v>
      </c>
      <c r="F114" s="73">
        <v>10.997999999999999</v>
      </c>
      <c r="G114" s="74">
        <v>0.46460000000000001</v>
      </c>
      <c r="H114" s="75">
        <f t="shared" si="31"/>
        <v>2.4860000000000007</v>
      </c>
      <c r="I114" s="76">
        <f t="shared" si="32"/>
        <v>0.86809103785259756</v>
      </c>
      <c r="J114" s="77">
        <f t="shared" si="27"/>
        <v>2.8637549422807487</v>
      </c>
      <c r="K114" s="78" t="str">
        <f t="shared" si="28"/>
        <v>Yes</v>
      </c>
    </row>
    <row r="115" spans="1:11">
      <c r="A115" s="35" t="s">
        <v>62</v>
      </c>
      <c r="B115" s="45" t="s">
        <v>42</v>
      </c>
      <c r="C115" s="46" t="s">
        <v>39</v>
      </c>
      <c r="D115" s="69">
        <v>10.727</v>
      </c>
      <c r="E115" s="70">
        <v>0.8821</v>
      </c>
      <c r="F115" s="69">
        <v>5.4969999999999999</v>
      </c>
      <c r="G115" s="70">
        <v>1.7282</v>
      </c>
      <c r="H115" s="38">
        <f t="shared" si="31"/>
        <v>5.23</v>
      </c>
      <c r="I115" s="37">
        <f t="shared" si="32"/>
        <v>1.9403029789184987</v>
      </c>
      <c r="J115" s="39">
        <f t="shared" si="27"/>
        <v>2.6954553267320853</v>
      </c>
      <c r="K115" s="40" t="str">
        <f t="shared" si="28"/>
        <v>Yes</v>
      </c>
    </row>
    <row r="116" spans="1:11">
      <c r="A116" s="35"/>
      <c r="B116" s="52"/>
      <c r="C116" s="36" t="s">
        <v>38</v>
      </c>
      <c r="D116" s="69">
        <v>10.727</v>
      </c>
      <c r="E116" s="70">
        <v>0.8821</v>
      </c>
      <c r="F116" s="69">
        <v>7.319</v>
      </c>
      <c r="G116" s="70">
        <v>1.1837</v>
      </c>
      <c r="H116" s="38">
        <f t="shared" si="31"/>
        <v>3.4080000000000004</v>
      </c>
      <c r="I116" s="37">
        <f t="shared" si="32"/>
        <v>1.4762269811922555</v>
      </c>
      <c r="J116" s="39">
        <f t="shared" si="27"/>
        <v>2.3085880717662901</v>
      </c>
      <c r="K116" s="40" t="str">
        <f t="shared" si="28"/>
        <v>Yes</v>
      </c>
    </row>
    <row r="117" spans="1:11">
      <c r="A117" s="35"/>
      <c r="B117" s="52"/>
      <c r="C117" s="46" t="s">
        <v>37</v>
      </c>
      <c r="D117" s="69">
        <v>10.727</v>
      </c>
      <c r="E117" s="70">
        <v>0.8821</v>
      </c>
      <c r="F117" s="69">
        <v>10.913</v>
      </c>
      <c r="G117" s="70">
        <v>0.78959999999999997</v>
      </c>
      <c r="H117" s="38">
        <f t="shared" si="31"/>
        <v>-0.18599999999999994</v>
      </c>
      <c r="I117" s="37">
        <f t="shared" si="32"/>
        <v>1.1838786128653562</v>
      </c>
      <c r="J117" s="39">
        <f t="shared" si="27"/>
        <v>-0.15711070204218136</v>
      </c>
      <c r="K117" s="40" t="str">
        <f t="shared" si="28"/>
        <v>No</v>
      </c>
    </row>
    <row r="118" spans="1:11">
      <c r="A118" s="35" t="s">
        <v>62</v>
      </c>
      <c r="B118" s="45" t="s">
        <v>43</v>
      </c>
      <c r="C118" s="46" t="s">
        <v>39</v>
      </c>
      <c r="D118" s="69">
        <v>15.866</v>
      </c>
      <c r="E118" s="70">
        <v>1.5456000000000001</v>
      </c>
      <c r="F118" s="69">
        <v>7.8159999999999998</v>
      </c>
      <c r="G118" s="70">
        <v>1.9403999999999999</v>
      </c>
      <c r="H118" s="38">
        <f t="shared" si="31"/>
        <v>8.0500000000000007</v>
      </c>
      <c r="I118" s="37">
        <f t="shared" si="32"/>
        <v>2.4807320532455739</v>
      </c>
      <c r="J118" s="39">
        <f t="shared" si="27"/>
        <v>3.245009870964533</v>
      </c>
      <c r="K118" s="40" t="str">
        <f t="shared" si="28"/>
        <v>Yes</v>
      </c>
    </row>
    <row r="119" spans="1:11">
      <c r="A119" s="35"/>
      <c r="B119" s="52"/>
      <c r="C119" s="36" t="s">
        <v>38</v>
      </c>
      <c r="D119" s="69">
        <v>15.866</v>
      </c>
      <c r="E119" s="70">
        <v>1.5456000000000001</v>
      </c>
      <c r="F119" s="69">
        <v>9.4700000000000006</v>
      </c>
      <c r="G119" s="70">
        <v>1.2166999999999999</v>
      </c>
      <c r="H119" s="38">
        <f t="shared" si="31"/>
        <v>6.395999999999999</v>
      </c>
      <c r="I119" s="37">
        <f t="shared" si="32"/>
        <v>1.9670379381191405</v>
      </c>
      <c r="J119" s="39">
        <f t="shared" si="27"/>
        <v>3.2515895479452634</v>
      </c>
      <c r="K119" s="40" t="str">
        <f t="shared" si="28"/>
        <v>Yes</v>
      </c>
    </row>
    <row r="120" spans="1:11">
      <c r="A120" s="35"/>
      <c r="B120" s="35"/>
      <c r="C120" s="46" t="s">
        <v>37</v>
      </c>
      <c r="D120" s="69">
        <v>15.866</v>
      </c>
      <c r="E120" s="70">
        <v>1.5456000000000001</v>
      </c>
      <c r="F120" s="69">
        <v>11.708</v>
      </c>
      <c r="G120" s="70">
        <v>0.79279999999999995</v>
      </c>
      <c r="H120" s="38">
        <f t="shared" si="31"/>
        <v>4.1579999999999995</v>
      </c>
      <c r="I120" s="37">
        <f t="shared" si="32"/>
        <v>1.7370697165053566</v>
      </c>
      <c r="J120" s="39">
        <f t="shared" si="27"/>
        <v>2.3936863100492474</v>
      </c>
      <c r="K120" s="40" t="str">
        <f t="shared" si="28"/>
        <v>Yes</v>
      </c>
    </row>
    <row r="121" spans="1:11">
      <c r="A121" s="35" t="s">
        <v>62</v>
      </c>
      <c r="B121" s="45" t="s">
        <v>44</v>
      </c>
      <c r="C121" s="46" t="s">
        <v>39</v>
      </c>
      <c r="D121" s="69">
        <v>13.823</v>
      </c>
      <c r="E121" s="70">
        <v>0.8196</v>
      </c>
      <c r="F121" s="69">
        <v>3.4049999999999998</v>
      </c>
      <c r="G121" s="70">
        <v>0.86639999999999995</v>
      </c>
      <c r="H121" s="38">
        <f t="shared" si="31"/>
        <v>10.418000000000001</v>
      </c>
      <c r="I121" s="37">
        <f t="shared" si="32"/>
        <v>1.1926412369191333</v>
      </c>
      <c r="J121" s="39">
        <f t="shared" si="27"/>
        <v>8.7352337630988615</v>
      </c>
      <c r="K121" s="40" t="str">
        <f t="shared" si="28"/>
        <v>Yes</v>
      </c>
    </row>
    <row r="122" spans="1:11">
      <c r="A122" s="35"/>
      <c r="B122" s="35"/>
      <c r="C122" s="36" t="s">
        <v>38</v>
      </c>
      <c r="D122" s="69">
        <v>13.823</v>
      </c>
      <c r="E122" s="70">
        <v>0.8196</v>
      </c>
      <c r="F122" s="69">
        <v>11.909000000000001</v>
      </c>
      <c r="G122" s="70">
        <v>2.3904000000000001</v>
      </c>
      <c r="H122" s="38">
        <f t="shared" si="31"/>
        <v>1.9139999999999997</v>
      </c>
      <c r="I122" s="37">
        <f t="shared" si="32"/>
        <v>2.5270054056135298</v>
      </c>
      <c r="J122" s="39">
        <f t="shared" si="27"/>
        <v>0.75741824522741807</v>
      </c>
      <c r="K122" s="40" t="str">
        <f t="shared" si="28"/>
        <v>No</v>
      </c>
    </row>
    <row r="123" spans="1:11">
      <c r="A123" s="35"/>
      <c r="B123" s="35"/>
      <c r="C123" s="46" t="s">
        <v>37</v>
      </c>
      <c r="D123" s="69">
        <v>13.823</v>
      </c>
      <c r="E123" s="70">
        <v>0.8196</v>
      </c>
      <c r="F123" s="69">
        <v>9.8680000000000003</v>
      </c>
      <c r="G123" s="70">
        <v>0.91349999999999998</v>
      </c>
      <c r="H123" s="38">
        <f t="shared" si="31"/>
        <v>3.9550000000000001</v>
      </c>
      <c r="I123" s="37">
        <f t="shared" si="32"/>
        <v>1.2272841602497768</v>
      </c>
      <c r="J123" s="39">
        <f t="shared" si="27"/>
        <v>3.2225625719760602</v>
      </c>
      <c r="K123" s="40" t="str">
        <f t="shared" si="28"/>
        <v>Yes</v>
      </c>
    </row>
    <row r="124" spans="1:11">
      <c r="A124" s="35" t="s">
        <v>62</v>
      </c>
      <c r="B124" s="45" t="s">
        <v>45</v>
      </c>
      <c r="C124" s="46" t="s">
        <v>39</v>
      </c>
      <c r="D124" s="69">
        <v>-5.1390000000000002</v>
      </c>
      <c r="E124" s="70">
        <v>1.7654000000000001</v>
      </c>
      <c r="F124" s="69">
        <v>-2.319</v>
      </c>
      <c r="G124" s="70">
        <v>2.5415999999999999</v>
      </c>
      <c r="H124" s="38">
        <f t="shared" si="31"/>
        <v>-2.8200000000000003</v>
      </c>
      <c r="I124" s="37">
        <f t="shared" si="32"/>
        <v>3.0945706842791618</v>
      </c>
      <c r="J124" s="39">
        <f t="shared" si="27"/>
        <v>-0.91127341647937865</v>
      </c>
      <c r="K124" s="40" t="str">
        <f t="shared" si="28"/>
        <v>No</v>
      </c>
    </row>
    <row r="125" spans="1:11">
      <c r="A125" s="35"/>
      <c r="B125" s="35"/>
      <c r="C125" s="36" t="s">
        <v>38</v>
      </c>
      <c r="D125" s="69">
        <v>-5.1390000000000002</v>
      </c>
      <c r="E125" s="70">
        <v>1.7654000000000001</v>
      </c>
      <c r="F125" s="69">
        <v>-2.15</v>
      </c>
      <c r="G125" s="70">
        <v>1.7385999999999999</v>
      </c>
      <c r="H125" s="38">
        <f t="shared" si="31"/>
        <v>-2.9890000000000003</v>
      </c>
      <c r="I125" s="37">
        <f t="shared" si="32"/>
        <v>2.4777746305909263</v>
      </c>
      <c r="J125" s="39">
        <f t="shared" si="27"/>
        <v>-1.2063244021863084</v>
      </c>
      <c r="K125" s="40" t="str">
        <f t="shared" si="28"/>
        <v>No</v>
      </c>
    </row>
    <row r="126" spans="1:11">
      <c r="A126" s="35"/>
      <c r="B126" s="35"/>
      <c r="C126" s="46" t="s">
        <v>37</v>
      </c>
      <c r="D126" s="69">
        <v>-5.1390000000000002</v>
      </c>
      <c r="E126" s="70">
        <v>1.7654000000000001</v>
      </c>
      <c r="F126" s="69">
        <v>-0.79500000000000004</v>
      </c>
      <c r="G126" s="70">
        <v>1.1616</v>
      </c>
      <c r="H126" s="38">
        <f t="shared" si="31"/>
        <v>-4.3440000000000003</v>
      </c>
      <c r="I126" s="37">
        <f t="shared" si="32"/>
        <v>2.1132798489551732</v>
      </c>
      <c r="J126" s="39">
        <f t="shared" si="27"/>
        <v>-2.0555725272957663</v>
      </c>
      <c r="K126" s="40" t="str">
        <f t="shared" si="28"/>
        <v>Yes</v>
      </c>
    </row>
    <row r="127" spans="1:11">
      <c r="A127" s="35" t="s">
        <v>62</v>
      </c>
      <c r="B127" s="45" t="s">
        <v>46</v>
      </c>
      <c r="C127" s="46" t="s">
        <v>39</v>
      </c>
      <c r="D127" s="50">
        <v>-3.0960000000000001</v>
      </c>
      <c r="E127" s="51">
        <v>1.0264</v>
      </c>
      <c r="F127" s="50">
        <v>2.0920000000000001</v>
      </c>
      <c r="G127" s="51">
        <v>1.9357</v>
      </c>
      <c r="H127" s="38">
        <f t="shared" si="31"/>
        <v>-5.1880000000000006</v>
      </c>
      <c r="I127" s="37">
        <f t="shared" si="32"/>
        <v>2.1909886923487303</v>
      </c>
      <c r="J127" s="39">
        <f t="shared" si="27"/>
        <v>-2.3678807736969594</v>
      </c>
      <c r="K127" s="40" t="str">
        <f t="shared" si="28"/>
        <v>Yes</v>
      </c>
    </row>
    <row r="128" spans="1:11">
      <c r="A128" s="35"/>
      <c r="B128" s="35"/>
      <c r="C128" s="36" t="s">
        <v>38</v>
      </c>
      <c r="D128" s="50">
        <v>-3.0960000000000001</v>
      </c>
      <c r="E128" s="51">
        <v>1.0264</v>
      </c>
      <c r="F128" s="50">
        <v>-4.59</v>
      </c>
      <c r="G128" s="51">
        <v>2.5931000000000002</v>
      </c>
      <c r="H128" s="38">
        <f t="shared" si="31"/>
        <v>1.4939999999999998</v>
      </c>
      <c r="I128" s="37">
        <f t="shared" si="32"/>
        <v>2.7888464586635098</v>
      </c>
      <c r="J128" s="39">
        <f t="shared" si="27"/>
        <v>0.53570536139015867</v>
      </c>
      <c r="K128" s="40" t="str">
        <f t="shared" si="28"/>
        <v>No</v>
      </c>
    </row>
    <row r="129" spans="1:16">
      <c r="A129" s="35"/>
      <c r="B129" s="35"/>
      <c r="C129" s="46" t="s">
        <v>37</v>
      </c>
      <c r="D129" s="50">
        <v>-3.0960000000000001</v>
      </c>
      <c r="E129" s="51">
        <v>1.0264</v>
      </c>
      <c r="F129" s="50">
        <v>1.0449999999999999</v>
      </c>
      <c r="G129" s="51">
        <v>1.2056</v>
      </c>
      <c r="H129" s="38">
        <f t="shared" si="31"/>
        <v>-4.141</v>
      </c>
      <c r="I129" s="37">
        <f t="shared" si="32"/>
        <v>1.5833408729645047</v>
      </c>
      <c r="J129" s="39">
        <f t="shared" si="27"/>
        <v>-2.6153559670614484</v>
      </c>
      <c r="K129" s="40" t="str">
        <f t="shared" si="28"/>
        <v>Yes</v>
      </c>
    </row>
    <row r="130" spans="1:16">
      <c r="A130" s="35" t="s">
        <v>62</v>
      </c>
      <c r="B130" s="47" t="s">
        <v>47</v>
      </c>
      <c r="C130" s="46" t="s">
        <v>39</v>
      </c>
      <c r="D130" s="54">
        <v>2.0430000000000001</v>
      </c>
      <c r="E130" s="55">
        <v>1.7882</v>
      </c>
      <c r="F130" s="54">
        <v>4.4109999999999996</v>
      </c>
      <c r="G130" s="55">
        <v>2.2008000000000001</v>
      </c>
      <c r="H130" s="38">
        <f t="shared" si="31"/>
        <v>-2.3679999999999994</v>
      </c>
      <c r="I130" s="37">
        <f t="shared" si="32"/>
        <v>2.8356974239153234</v>
      </c>
      <c r="J130" s="39">
        <f t="shared" si="27"/>
        <v>-0.83506793779515387</v>
      </c>
      <c r="K130" s="40" t="str">
        <f t="shared" si="28"/>
        <v>No</v>
      </c>
    </row>
    <row r="131" spans="1:16">
      <c r="A131" s="35"/>
      <c r="B131" s="35"/>
      <c r="C131" s="36" t="s">
        <v>38</v>
      </c>
      <c r="D131" s="54">
        <v>2.0430000000000001</v>
      </c>
      <c r="E131" s="55">
        <v>1.7882</v>
      </c>
      <c r="F131" s="54">
        <v>-2.4390000000000001</v>
      </c>
      <c r="G131" s="55">
        <v>2.7092999999999998</v>
      </c>
      <c r="H131" s="38">
        <f t="shared" si="31"/>
        <v>4.4820000000000002</v>
      </c>
      <c r="I131" s="37">
        <f t="shared" si="32"/>
        <v>3.2462233025471305</v>
      </c>
      <c r="J131" s="39">
        <f t="shared" si="27"/>
        <v>1.3806813586986528</v>
      </c>
      <c r="K131" s="40" t="str">
        <f t="shared" si="28"/>
        <v>No</v>
      </c>
    </row>
    <row r="132" spans="1:16">
      <c r="A132" s="35"/>
      <c r="B132" s="35"/>
      <c r="C132" s="46" t="s">
        <v>37</v>
      </c>
      <c r="D132" s="54">
        <v>2.0430000000000001</v>
      </c>
      <c r="E132" s="55">
        <v>1.7882</v>
      </c>
      <c r="F132" s="54">
        <v>1.84</v>
      </c>
      <c r="G132" s="55">
        <v>1.2373000000000001</v>
      </c>
      <c r="H132" s="38">
        <f t="shared" si="31"/>
        <v>0.20300000000000007</v>
      </c>
      <c r="I132" s="37">
        <f t="shared" si="32"/>
        <v>2.1745276567567497</v>
      </c>
      <c r="J132" s="39">
        <f t="shared" si="27"/>
        <v>9.3353606871466141E-2</v>
      </c>
      <c r="K132" s="40" t="str">
        <f t="shared" si="28"/>
        <v>No</v>
      </c>
    </row>
    <row r="133" spans="1:16">
      <c r="A133" s="35" t="s">
        <v>62</v>
      </c>
      <c r="B133" s="45" t="s">
        <v>58</v>
      </c>
      <c r="C133" s="52" t="s">
        <v>15</v>
      </c>
      <c r="D133" s="69">
        <v>5.4969999999999999</v>
      </c>
      <c r="E133" s="70">
        <v>1.7282</v>
      </c>
      <c r="F133" s="69">
        <v>7.8159999999999998</v>
      </c>
      <c r="G133" s="70">
        <v>1.9403999999999999</v>
      </c>
      <c r="H133" s="69">
        <v>-2.319</v>
      </c>
      <c r="I133" s="70">
        <v>2.5415999999999999</v>
      </c>
      <c r="J133" s="39">
        <f t="shared" ref="J133:J144" si="33">H133/I133</f>
        <v>-0.91241737488196417</v>
      </c>
      <c r="K133" s="40" t="str">
        <f t="shared" ref="K133:K144" si="34">IF(ABS(J133)&gt;=1.96,"Yes","No")</f>
        <v>No</v>
      </c>
    </row>
    <row r="134" spans="1:16">
      <c r="A134" s="35"/>
      <c r="B134" s="45" t="s">
        <v>13</v>
      </c>
      <c r="C134" s="24" t="s">
        <v>16</v>
      </c>
      <c r="D134" s="69">
        <v>5.4969999999999999</v>
      </c>
      <c r="E134" s="70">
        <v>1.7282</v>
      </c>
      <c r="F134" s="69">
        <v>3.4049999999999998</v>
      </c>
      <c r="G134" s="70">
        <v>0.86639999999999995</v>
      </c>
      <c r="H134" s="50">
        <v>2.0920000000000001</v>
      </c>
      <c r="I134" s="51">
        <v>1.9357</v>
      </c>
      <c r="J134" s="39">
        <f t="shared" si="33"/>
        <v>1.0807459833651909</v>
      </c>
      <c r="K134" s="40" t="str">
        <f t="shared" si="34"/>
        <v>No</v>
      </c>
    </row>
    <row r="135" spans="1:16">
      <c r="A135" s="35"/>
      <c r="B135" s="35"/>
      <c r="C135" s="13" t="s">
        <v>17</v>
      </c>
      <c r="D135" s="69">
        <v>7.8159999999999998</v>
      </c>
      <c r="E135" s="70">
        <v>1.9403999999999999</v>
      </c>
      <c r="F135" s="69">
        <v>3.4049999999999998</v>
      </c>
      <c r="G135" s="70">
        <v>0.86639999999999995</v>
      </c>
      <c r="H135" s="54">
        <v>4.4109999999999996</v>
      </c>
      <c r="I135" s="55">
        <v>2.2008000000000001</v>
      </c>
      <c r="J135" s="39">
        <f t="shared" si="33"/>
        <v>2.004271174118502</v>
      </c>
      <c r="K135" s="40" t="str">
        <f t="shared" si="34"/>
        <v>Yes</v>
      </c>
    </row>
    <row r="136" spans="1:16">
      <c r="A136" s="41" t="s">
        <v>62</v>
      </c>
      <c r="B136" s="47" t="s">
        <v>59</v>
      </c>
      <c r="C136" s="53" t="s">
        <v>15</v>
      </c>
      <c r="D136" s="69">
        <v>7.319</v>
      </c>
      <c r="E136" s="70">
        <v>1.1837</v>
      </c>
      <c r="F136" s="69">
        <v>9.4700000000000006</v>
      </c>
      <c r="G136" s="70">
        <v>1.2166999999999999</v>
      </c>
      <c r="H136" s="69">
        <v>-2.15</v>
      </c>
      <c r="I136" s="70">
        <v>1.7385999999999999</v>
      </c>
      <c r="J136" s="39">
        <f t="shared" si="33"/>
        <v>-1.2366271712872425</v>
      </c>
      <c r="K136" s="40" t="str">
        <f t="shared" si="34"/>
        <v>No</v>
      </c>
    </row>
    <row r="137" spans="1:16">
      <c r="A137" s="41"/>
      <c r="B137" s="47" t="s">
        <v>13</v>
      </c>
      <c r="C137" s="49" t="s">
        <v>16</v>
      </c>
      <c r="D137" s="69">
        <v>7.319</v>
      </c>
      <c r="E137" s="70">
        <v>1.1837</v>
      </c>
      <c r="F137" s="69">
        <v>11.909000000000001</v>
      </c>
      <c r="G137" s="70">
        <v>2.3904000000000001</v>
      </c>
      <c r="H137" s="50">
        <v>-4.59</v>
      </c>
      <c r="I137" s="51">
        <v>2.5931000000000002</v>
      </c>
      <c r="J137" s="39">
        <f t="shared" si="33"/>
        <v>-1.7700821410666767</v>
      </c>
      <c r="K137" s="40" t="str">
        <f t="shared" si="34"/>
        <v>No</v>
      </c>
    </row>
    <row r="138" spans="1:16">
      <c r="A138" s="41"/>
      <c r="B138" s="41"/>
      <c r="C138" s="13" t="s">
        <v>17</v>
      </c>
      <c r="D138" s="69">
        <v>9.4700000000000006</v>
      </c>
      <c r="E138" s="70">
        <v>1.2166999999999999</v>
      </c>
      <c r="F138" s="69">
        <v>11.909000000000001</v>
      </c>
      <c r="G138" s="70">
        <v>2.3904000000000001</v>
      </c>
      <c r="H138" s="54">
        <v>-2.4390000000000001</v>
      </c>
      <c r="I138" s="55">
        <v>2.7092999999999998</v>
      </c>
      <c r="J138" s="39">
        <f t="shared" si="33"/>
        <v>-0.90023253238843992</v>
      </c>
      <c r="K138" s="40" t="str">
        <f t="shared" si="34"/>
        <v>No</v>
      </c>
    </row>
    <row r="139" spans="1:16">
      <c r="A139" s="35" t="s">
        <v>62</v>
      </c>
      <c r="B139" s="45" t="s">
        <v>60</v>
      </c>
      <c r="C139" s="52" t="s">
        <v>15</v>
      </c>
      <c r="D139" s="69">
        <v>10.913</v>
      </c>
      <c r="E139" s="70">
        <v>0.78959999999999997</v>
      </c>
      <c r="F139" s="69">
        <v>11.708</v>
      </c>
      <c r="G139" s="70">
        <v>0.79279999999999995</v>
      </c>
      <c r="H139" s="69">
        <v>-0.79500000000000004</v>
      </c>
      <c r="I139" s="70">
        <v>1.1616</v>
      </c>
      <c r="J139" s="39">
        <f t="shared" si="33"/>
        <v>-0.68440082644628109</v>
      </c>
      <c r="K139" s="40" t="str">
        <f t="shared" si="34"/>
        <v>No</v>
      </c>
    </row>
    <row r="140" spans="1:16">
      <c r="A140" s="35"/>
      <c r="B140" s="45" t="s">
        <v>13</v>
      </c>
      <c r="C140" s="24" t="s">
        <v>16</v>
      </c>
      <c r="D140" s="69">
        <v>10.913</v>
      </c>
      <c r="E140" s="70">
        <v>0.78959999999999997</v>
      </c>
      <c r="F140" s="69">
        <v>9.8680000000000003</v>
      </c>
      <c r="G140" s="70">
        <v>0.91349999999999998</v>
      </c>
      <c r="H140" s="50">
        <v>1.0449999999999999</v>
      </c>
      <c r="I140" s="51">
        <v>1.2056</v>
      </c>
      <c r="J140" s="39">
        <f t="shared" si="33"/>
        <v>0.86678832116788318</v>
      </c>
      <c r="K140" s="40" t="str">
        <f t="shared" si="34"/>
        <v>No</v>
      </c>
    </row>
    <row r="141" spans="1:16">
      <c r="A141" s="35"/>
      <c r="B141" s="35"/>
      <c r="C141" s="13" t="s">
        <v>17</v>
      </c>
      <c r="D141" s="69">
        <v>11.708</v>
      </c>
      <c r="E141" s="70">
        <v>0.79279999999999995</v>
      </c>
      <c r="F141" s="69">
        <v>9.8680000000000003</v>
      </c>
      <c r="G141" s="70">
        <v>0.91349999999999998</v>
      </c>
      <c r="H141" s="54">
        <v>1.84</v>
      </c>
      <c r="I141" s="55">
        <v>1.2373000000000001</v>
      </c>
      <c r="J141" s="39">
        <f t="shared" si="33"/>
        <v>1.4871090277216519</v>
      </c>
      <c r="K141" s="40" t="str">
        <f t="shared" si="34"/>
        <v>No</v>
      </c>
    </row>
    <row r="142" spans="1:16">
      <c r="A142" s="41" t="s">
        <v>62</v>
      </c>
      <c r="B142" s="47" t="s">
        <v>61</v>
      </c>
      <c r="C142" s="53" t="s">
        <v>15</v>
      </c>
      <c r="D142" s="69">
        <v>10.727</v>
      </c>
      <c r="E142" s="70">
        <v>0.8821</v>
      </c>
      <c r="F142" s="69">
        <v>15.866</v>
      </c>
      <c r="G142" s="70">
        <v>1.5456000000000001</v>
      </c>
      <c r="H142" s="69">
        <v>-5.1390000000000002</v>
      </c>
      <c r="I142" s="70">
        <v>1.7654000000000001</v>
      </c>
      <c r="J142" s="39">
        <f t="shared" si="33"/>
        <v>-2.9109550243570861</v>
      </c>
      <c r="K142" s="40" t="str">
        <f t="shared" si="34"/>
        <v>Yes</v>
      </c>
      <c r="L142" s="44"/>
      <c r="M142" s="44"/>
      <c r="N142" s="44"/>
      <c r="O142" s="44"/>
      <c r="P142" s="44"/>
    </row>
    <row r="143" spans="1:16">
      <c r="A143" s="41"/>
      <c r="B143" s="47" t="s">
        <v>13</v>
      </c>
      <c r="C143" s="49" t="s">
        <v>16</v>
      </c>
      <c r="D143" s="69">
        <v>10.727</v>
      </c>
      <c r="E143" s="70">
        <v>0.8821</v>
      </c>
      <c r="F143" s="69">
        <v>13.823</v>
      </c>
      <c r="G143" s="70">
        <v>0.8196</v>
      </c>
      <c r="H143" s="50">
        <v>-3.0960000000000001</v>
      </c>
      <c r="I143" s="51">
        <v>1.0264</v>
      </c>
      <c r="J143" s="39">
        <f t="shared" si="33"/>
        <v>-3.0163678877630553</v>
      </c>
      <c r="K143" s="40" t="str">
        <f t="shared" si="34"/>
        <v>Yes</v>
      </c>
      <c r="L143" s="44"/>
      <c r="M143" s="44"/>
      <c r="N143" s="44"/>
      <c r="O143" s="44"/>
      <c r="P143" s="44"/>
    </row>
    <row r="144" spans="1:16">
      <c r="A144" s="41"/>
      <c r="B144" s="41"/>
      <c r="C144" s="13" t="s">
        <v>17</v>
      </c>
      <c r="D144" s="69">
        <v>15.866</v>
      </c>
      <c r="E144" s="70">
        <v>1.5456000000000001</v>
      </c>
      <c r="F144" s="69">
        <v>13.823</v>
      </c>
      <c r="G144" s="70">
        <v>0.8196</v>
      </c>
      <c r="H144" s="54">
        <v>2.0430000000000001</v>
      </c>
      <c r="I144" s="55">
        <v>1.7882</v>
      </c>
      <c r="J144" s="39">
        <f t="shared" si="33"/>
        <v>1.1424896544010739</v>
      </c>
      <c r="K144" s="40" t="str">
        <f t="shared" si="34"/>
        <v>No</v>
      </c>
    </row>
    <row r="145" spans="1:11">
      <c r="A145" s="82" t="s">
        <v>62</v>
      </c>
      <c r="B145" s="82" t="s">
        <v>71</v>
      </c>
      <c r="C145" s="109" t="s">
        <v>15</v>
      </c>
      <c r="D145" s="27">
        <v>-5.1390000000000002</v>
      </c>
      <c r="E145" s="79">
        <v>1.7654000000000001</v>
      </c>
      <c r="F145" s="27">
        <v>-2.319</v>
      </c>
      <c r="G145" s="79">
        <v>2.5415999999999999</v>
      </c>
      <c r="H145" s="56">
        <f t="shared" ref="H145:H147" si="35">D145-F145</f>
        <v>-2.8200000000000003</v>
      </c>
      <c r="I145" s="57">
        <f t="shared" ref="I145:I147" si="36">SQRT((E145*E145) + (G145*G145))</f>
        <v>3.0945706842791618</v>
      </c>
      <c r="J145" s="58">
        <f t="shared" ref="J145:J147" si="37">H145/I145</f>
        <v>-0.91127341647937865</v>
      </c>
      <c r="K145" s="80" t="str">
        <f t="shared" ref="K145:K147" si="38">IF(ABS(J145)&gt;=1.96,"Yes","No")</f>
        <v>No</v>
      </c>
    </row>
    <row r="146" spans="1:11">
      <c r="A146" s="82"/>
      <c r="B146" s="82" t="s">
        <v>72</v>
      </c>
      <c r="C146" s="84" t="s">
        <v>16</v>
      </c>
      <c r="D146" s="29">
        <v>-3.0960000000000001</v>
      </c>
      <c r="E146" s="81">
        <v>1.0264</v>
      </c>
      <c r="F146" s="29">
        <v>2.0920000000000001</v>
      </c>
      <c r="G146" s="81">
        <v>1.9357</v>
      </c>
      <c r="H146" s="56">
        <f t="shared" si="35"/>
        <v>-5.1880000000000006</v>
      </c>
      <c r="I146" s="57">
        <f t="shared" si="36"/>
        <v>2.1909886923487303</v>
      </c>
      <c r="J146" s="58">
        <f t="shared" si="37"/>
        <v>-2.3678807736969594</v>
      </c>
      <c r="K146" s="80" t="str">
        <f t="shared" si="38"/>
        <v>Yes</v>
      </c>
    </row>
    <row r="147" spans="1:11">
      <c r="A147" s="85"/>
      <c r="B147" s="85"/>
      <c r="C147" s="86" t="s">
        <v>17</v>
      </c>
      <c r="D147" s="87">
        <v>2.0430000000000001</v>
      </c>
      <c r="E147" s="88">
        <v>1.7882</v>
      </c>
      <c r="F147" s="87">
        <v>4.4109999999999996</v>
      </c>
      <c r="G147" s="88">
        <v>2.2008000000000001</v>
      </c>
      <c r="H147" s="89">
        <f t="shared" si="35"/>
        <v>-2.3679999999999994</v>
      </c>
      <c r="I147" s="90">
        <f t="shared" si="36"/>
        <v>2.8356974239153234</v>
      </c>
      <c r="J147" s="91">
        <f t="shared" si="37"/>
        <v>-0.83506793779515387</v>
      </c>
      <c r="K147" s="92" t="str">
        <f t="shared" si="38"/>
        <v>No</v>
      </c>
    </row>
    <row r="148" spans="1:11">
      <c r="A148" s="35" t="s">
        <v>62</v>
      </c>
      <c r="B148" s="47" t="s">
        <v>67</v>
      </c>
      <c r="C148" s="36" t="s">
        <v>38</v>
      </c>
      <c r="D148" s="69">
        <v>16.716999999999999</v>
      </c>
      <c r="E148" s="70">
        <v>1.2346999999999999</v>
      </c>
      <c r="F148" s="69">
        <v>11.618</v>
      </c>
      <c r="G148" s="70">
        <v>2.512</v>
      </c>
      <c r="H148" s="38">
        <f t="shared" si="31"/>
        <v>5.0989999999999984</v>
      </c>
      <c r="I148" s="37">
        <f t="shared" si="32"/>
        <v>2.7990405659797073</v>
      </c>
      <c r="J148" s="39">
        <f t="shared" si="27"/>
        <v>1.821695641704739</v>
      </c>
      <c r="K148" s="40" t="str">
        <f t="shared" si="28"/>
        <v>No</v>
      </c>
    </row>
    <row r="149" spans="1:11">
      <c r="A149" s="35"/>
      <c r="B149" s="35"/>
      <c r="C149" s="46" t="s">
        <v>37</v>
      </c>
      <c r="D149" s="69">
        <v>16.716999999999999</v>
      </c>
      <c r="E149" s="70">
        <v>1.2346999999999999</v>
      </c>
      <c r="F149" s="69">
        <v>14.146000000000001</v>
      </c>
      <c r="G149" s="70">
        <v>1.2702</v>
      </c>
      <c r="H149" s="38">
        <f t="shared" si="31"/>
        <v>2.570999999999998</v>
      </c>
      <c r="I149" s="37">
        <f t="shared" si="32"/>
        <v>1.7714096448873704</v>
      </c>
      <c r="J149" s="39">
        <f t="shared" si="27"/>
        <v>1.4513864748452734</v>
      </c>
      <c r="K149" s="40" t="str">
        <f t="shared" si="28"/>
        <v>No</v>
      </c>
    </row>
    <row r="150" spans="1:11">
      <c r="A150" s="35" t="s">
        <v>62</v>
      </c>
      <c r="B150" s="47" t="s">
        <v>68</v>
      </c>
      <c r="C150" s="36" t="s">
        <v>38</v>
      </c>
      <c r="D150" s="69">
        <v>12.942</v>
      </c>
      <c r="E150" s="70">
        <v>0.79569999999999996</v>
      </c>
      <c r="F150" s="69">
        <v>8.4359999999999999</v>
      </c>
      <c r="G150" s="70">
        <v>0.91690000000000005</v>
      </c>
      <c r="H150" s="38">
        <f t="shared" si="31"/>
        <v>4.5060000000000002</v>
      </c>
      <c r="I150" s="37">
        <f t="shared" si="32"/>
        <v>1.2140198103820217</v>
      </c>
      <c r="J150" s="39">
        <f t="shared" si="27"/>
        <v>3.7116363023615526</v>
      </c>
      <c r="K150" s="40" t="str">
        <f t="shared" si="28"/>
        <v>Yes</v>
      </c>
    </row>
    <row r="151" spans="1:11">
      <c r="A151" s="35"/>
      <c r="B151" s="35"/>
      <c r="C151" s="46" t="s">
        <v>37</v>
      </c>
      <c r="D151" s="69">
        <v>12.942</v>
      </c>
      <c r="E151" s="70">
        <v>0.79569999999999996</v>
      </c>
      <c r="F151" s="69">
        <v>10.628</v>
      </c>
      <c r="G151" s="70">
        <v>0.51580000000000004</v>
      </c>
      <c r="H151" s="38">
        <f t="shared" si="31"/>
        <v>2.3140000000000001</v>
      </c>
      <c r="I151" s="37">
        <f t="shared" si="32"/>
        <v>0.94825530844809935</v>
      </c>
      <c r="J151" s="39">
        <f t="shared" si="27"/>
        <v>2.4402710740286371</v>
      </c>
      <c r="K151" s="40" t="str">
        <f t="shared" si="28"/>
        <v>Yes</v>
      </c>
    </row>
    <row r="152" spans="1:11">
      <c r="A152" s="35" t="s">
        <v>62</v>
      </c>
      <c r="B152" s="47" t="s">
        <v>69</v>
      </c>
      <c r="C152" s="36" t="s">
        <v>38</v>
      </c>
      <c r="D152" s="69">
        <v>3.7749999999999999</v>
      </c>
      <c r="E152" s="70">
        <v>1.3525</v>
      </c>
      <c r="F152" s="69">
        <v>3.1819999999999999</v>
      </c>
      <c r="G152" s="70">
        <v>2.7372000000000001</v>
      </c>
      <c r="H152" s="38">
        <f t="shared" si="31"/>
        <v>0.59299999999999997</v>
      </c>
      <c r="I152" s="37">
        <f t="shared" si="32"/>
        <v>3.0531164553616357</v>
      </c>
      <c r="J152" s="39">
        <f t="shared" si="27"/>
        <v>0.19422776977885053</v>
      </c>
      <c r="K152" s="40" t="str">
        <f t="shared" si="28"/>
        <v>No</v>
      </c>
    </row>
    <row r="153" spans="1:11">
      <c r="A153" s="35"/>
      <c r="B153" s="35"/>
      <c r="C153" s="46" t="s">
        <v>37</v>
      </c>
      <c r="D153" s="69">
        <v>3.7749999999999999</v>
      </c>
      <c r="E153" s="70">
        <v>1.3525</v>
      </c>
      <c r="F153" s="69">
        <v>3.5169999999999999</v>
      </c>
      <c r="G153" s="70">
        <v>1.4314</v>
      </c>
      <c r="H153" s="38">
        <f t="shared" si="31"/>
        <v>0.25800000000000001</v>
      </c>
      <c r="I153" s="37">
        <f t="shared" si="32"/>
        <v>1.9693050068488629</v>
      </c>
      <c r="J153" s="39">
        <f t="shared" si="27"/>
        <v>0.13101068605560123</v>
      </c>
      <c r="K153" s="40" t="str">
        <f t="shared" si="28"/>
        <v>No</v>
      </c>
    </row>
    <row r="154" spans="1:11">
      <c r="A154" s="41" t="s">
        <v>62</v>
      </c>
      <c r="B154" s="47" t="s">
        <v>59</v>
      </c>
      <c r="C154" s="48" t="s">
        <v>70</v>
      </c>
      <c r="D154" s="69">
        <v>11.618</v>
      </c>
      <c r="E154" s="70">
        <v>2.512</v>
      </c>
      <c r="F154" s="69">
        <v>8.4359999999999999</v>
      </c>
      <c r="G154" s="70">
        <v>0.91690000000000005</v>
      </c>
      <c r="H154" s="69">
        <v>3.1819999999999999</v>
      </c>
      <c r="I154" s="70">
        <v>2.7372000000000001</v>
      </c>
      <c r="J154" s="39">
        <f>H154/I154</f>
        <v>1.1625018266842029</v>
      </c>
      <c r="K154" s="40" t="str">
        <f>IF(ABS(J154)&gt;=1.96,"Yes","No")</f>
        <v>No</v>
      </c>
    </row>
    <row r="155" spans="1:11">
      <c r="A155" s="41"/>
      <c r="B155" s="47" t="s">
        <v>66</v>
      </c>
      <c r="C155" s="48"/>
      <c r="D155" s="42"/>
      <c r="E155" s="43"/>
      <c r="F155" s="42"/>
      <c r="G155" s="43"/>
      <c r="H155" s="38"/>
      <c r="I155" s="37"/>
      <c r="J155" s="39"/>
      <c r="K155" s="40"/>
    </row>
    <row r="156" spans="1:11">
      <c r="A156" s="35" t="s">
        <v>62</v>
      </c>
      <c r="B156" s="45" t="s">
        <v>60</v>
      </c>
      <c r="C156" s="48" t="s">
        <v>70</v>
      </c>
      <c r="D156" s="69">
        <v>14.146000000000001</v>
      </c>
      <c r="E156" s="70">
        <v>1.2702</v>
      </c>
      <c r="F156" s="69">
        <v>10.628</v>
      </c>
      <c r="G156" s="70">
        <v>0.51580000000000004</v>
      </c>
      <c r="H156" s="69">
        <v>3.5169999999999999</v>
      </c>
      <c r="I156" s="70">
        <v>1.4314</v>
      </c>
      <c r="J156" s="39">
        <f>H156/I156</f>
        <v>2.4570350705602904</v>
      </c>
      <c r="K156" s="40" t="str">
        <f>IF(ABS(J156)&gt;=1.96,"Yes","No")</f>
        <v>Yes</v>
      </c>
    </row>
    <row r="157" spans="1:11">
      <c r="A157" s="35"/>
      <c r="B157" s="45" t="s">
        <v>66</v>
      </c>
      <c r="C157"/>
      <c r="D157" s="42"/>
      <c r="E157" s="43"/>
      <c r="F157" s="42"/>
      <c r="G157" s="43"/>
      <c r="H157" s="38"/>
      <c r="I157" s="37"/>
      <c r="J157" s="39"/>
      <c r="K157" s="40"/>
    </row>
    <row r="158" spans="1:11">
      <c r="A158" s="41" t="s">
        <v>62</v>
      </c>
      <c r="B158" s="45" t="s">
        <v>61</v>
      </c>
      <c r="C158" s="48" t="s">
        <v>70</v>
      </c>
      <c r="D158" s="69">
        <v>16.716999999999999</v>
      </c>
      <c r="E158" s="70">
        <v>1.2346999999999999</v>
      </c>
      <c r="F158" s="69">
        <v>12.942</v>
      </c>
      <c r="G158" s="70">
        <v>0.79569999999999996</v>
      </c>
      <c r="H158" s="69">
        <v>3.7749999999999999</v>
      </c>
      <c r="I158" s="70">
        <v>1.3525</v>
      </c>
      <c r="J158" s="39">
        <f>H158/I158</f>
        <v>2.7911275415896486</v>
      </c>
      <c r="K158" s="40" t="str">
        <f>IF(ABS(J158)&gt;=1.96,"Yes","No")</f>
        <v>Yes</v>
      </c>
    </row>
    <row r="159" spans="1:11">
      <c r="A159" s="41"/>
      <c r="B159" s="45" t="s">
        <v>66</v>
      </c>
      <c r="C159"/>
      <c r="D159" s="42"/>
      <c r="E159" s="43"/>
      <c r="F159" s="42"/>
      <c r="G159" s="43"/>
      <c r="H159" s="42"/>
      <c r="I159" s="43"/>
      <c r="J159" s="39"/>
      <c r="K159" s="40"/>
    </row>
    <row r="160" spans="1:11">
      <c r="A160" s="82" t="s">
        <v>62</v>
      </c>
      <c r="B160" s="93" t="s">
        <v>71</v>
      </c>
      <c r="C160" s="94" t="s">
        <v>70</v>
      </c>
      <c r="D160" s="28">
        <v>3.7749999999999999</v>
      </c>
      <c r="E160" s="95">
        <v>1.3525</v>
      </c>
      <c r="F160" s="28">
        <v>3.1819999999999999</v>
      </c>
      <c r="G160" s="95">
        <v>2.7372000000000001</v>
      </c>
      <c r="H160" s="56">
        <f t="shared" ref="H160" si="39">D160-F160</f>
        <v>0.59299999999999997</v>
      </c>
      <c r="I160" s="57">
        <f t="shared" ref="I160" si="40">SQRT((E160*E160) + (G160*G160))</f>
        <v>3.0531164553616357</v>
      </c>
      <c r="J160" s="58">
        <f t="shared" ref="J160" si="41">H160/I160</f>
        <v>0.19422776977885053</v>
      </c>
      <c r="K160" s="80" t="str">
        <f t="shared" ref="K160" si="42">IF(ABS(J160)&gt;=1.96,"Yes","No")</f>
        <v>No</v>
      </c>
    </row>
    <row r="161" spans="1:11">
      <c r="A161" s="85"/>
      <c r="B161" s="85" t="s">
        <v>73</v>
      </c>
      <c r="C161" s="96"/>
      <c r="D161" s="97"/>
      <c r="E161" s="98"/>
      <c r="F161" s="97"/>
      <c r="G161" s="98"/>
      <c r="H161" s="97"/>
      <c r="I161" s="98"/>
      <c r="J161" s="91"/>
      <c r="K161" s="92"/>
    </row>
    <row r="162" spans="1:11">
      <c r="A162" s="35" t="s">
        <v>62</v>
      </c>
      <c r="B162" s="47" t="s">
        <v>48</v>
      </c>
      <c r="C162" s="46" t="s">
        <v>39</v>
      </c>
      <c r="D162" s="69">
        <v>13.510999999999999</v>
      </c>
      <c r="E162" s="70">
        <v>0.63449999999999995</v>
      </c>
      <c r="F162" s="69">
        <v>6.266</v>
      </c>
      <c r="G162" s="70">
        <v>1.0218</v>
      </c>
      <c r="H162" s="38">
        <f t="shared" si="31"/>
        <v>7.2449999999999992</v>
      </c>
      <c r="I162" s="37">
        <f t="shared" si="32"/>
        <v>1.2027740810310139</v>
      </c>
      <c r="J162" s="39">
        <f t="shared" si="27"/>
        <v>6.0235750954905924</v>
      </c>
      <c r="K162" s="40" t="str">
        <f t="shared" si="28"/>
        <v>Yes</v>
      </c>
    </row>
    <row r="163" spans="1:11">
      <c r="A163" s="35"/>
      <c r="B163" s="35"/>
      <c r="C163" s="36" t="s">
        <v>38</v>
      </c>
      <c r="D163" s="69">
        <v>13.510999999999999</v>
      </c>
      <c r="E163" s="70">
        <v>0.63449999999999995</v>
      </c>
      <c r="F163" s="69">
        <v>8.9760000000000009</v>
      </c>
      <c r="G163" s="70">
        <v>0.91610000000000003</v>
      </c>
      <c r="H163" s="38">
        <f t="shared" si="31"/>
        <v>4.5349999999999984</v>
      </c>
      <c r="I163" s="37">
        <f t="shared" si="32"/>
        <v>1.1143740215923916</v>
      </c>
      <c r="J163" s="39">
        <f t="shared" si="27"/>
        <v>4.0695492824928587</v>
      </c>
      <c r="K163" s="40" t="str">
        <f t="shared" si="28"/>
        <v>Yes</v>
      </c>
    </row>
    <row r="164" spans="1:11">
      <c r="A164" s="35"/>
      <c r="B164" s="35"/>
      <c r="C164" s="46" t="s">
        <v>37</v>
      </c>
      <c r="D164" s="69">
        <v>13.510999999999999</v>
      </c>
      <c r="E164" s="70">
        <v>0.63449999999999995</v>
      </c>
      <c r="F164" s="69">
        <v>11.491</v>
      </c>
      <c r="G164" s="70">
        <v>0.56679999999999997</v>
      </c>
      <c r="H164" s="38">
        <f t="shared" si="31"/>
        <v>2.0199999999999996</v>
      </c>
      <c r="I164" s="37">
        <f t="shared" si="32"/>
        <v>0.85079521037673911</v>
      </c>
      <c r="J164" s="39">
        <f t="shared" si="27"/>
        <v>2.3742493791255912</v>
      </c>
      <c r="K164" s="40" t="str">
        <f t="shared" si="28"/>
        <v>Yes</v>
      </c>
    </row>
    <row r="165" spans="1:11">
      <c r="A165" s="35" t="s">
        <v>62</v>
      </c>
      <c r="B165" s="47" t="s">
        <v>49</v>
      </c>
      <c r="C165" s="46" t="s">
        <v>39</v>
      </c>
      <c r="D165" s="69">
        <v>8.1050000000000004</v>
      </c>
      <c r="E165" s="70">
        <v>0.65869999999999995</v>
      </c>
      <c r="F165" s="69">
        <v>4.657</v>
      </c>
      <c r="G165" s="70">
        <v>1.6882999999999999</v>
      </c>
      <c r="H165" s="38">
        <f t="shared" si="31"/>
        <v>3.4480000000000004</v>
      </c>
      <c r="I165" s="37">
        <f t="shared" si="32"/>
        <v>1.8122479355761449</v>
      </c>
      <c r="J165" s="39">
        <f t="shared" si="27"/>
        <v>1.9026094235300213</v>
      </c>
      <c r="K165" s="40" t="str">
        <f t="shared" si="28"/>
        <v>No</v>
      </c>
    </row>
    <row r="166" spans="1:11">
      <c r="A166" s="35"/>
      <c r="B166" s="35"/>
      <c r="C166" s="36" t="s">
        <v>38</v>
      </c>
      <c r="D166" s="69">
        <v>8.1050000000000004</v>
      </c>
      <c r="E166" s="70">
        <v>0.65869999999999995</v>
      </c>
      <c r="F166" s="69">
        <v>7.5730000000000004</v>
      </c>
      <c r="G166" s="70">
        <v>1.5718000000000001</v>
      </c>
      <c r="H166" s="38">
        <f t="shared" si="31"/>
        <v>0.53200000000000003</v>
      </c>
      <c r="I166" s="37">
        <f t="shared" si="32"/>
        <v>1.7042420397349669</v>
      </c>
      <c r="J166" s="39">
        <f t="shared" si="27"/>
        <v>0.31216223259152398</v>
      </c>
      <c r="K166" s="40" t="str">
        <f t="shared" si="28"/>
        <v>No</v>
      </c>
    </row>
    <row r="167" spans="1:11">
      <c r="A167" s="35"/>
      <c r="B167" s="35"/>
      <c r="C167" s="46" t="s">
        <v>37</v>
      </c>
      <c r="D167" s="69">
        <v>8.1050000000000004</v>
      </c>
      <c r="E167" s="70">
        <v>0.65869999999999995</v>
      </c>
      <c r="F167" s="69">
        <v>5.5110000000000001</v>
      </c>
      <c r="G167" s="70">
        <v>0.59560000000000002</v>
      </c>
      <c r="H167" s="38">
        <f t="shared" si="31"/>
        <v>2.5940000000000003</v>
      </c>
      <c r="I167" s="37">
        <f t="shared" si="32"/>
        <v>0.88804563508864787</v>
      </c>
      <c r="J167" s="39">
        <f t="shared" si="27"/>
        <v>2.9210210573706137</v>
      </c>
      <c r="K167" s="40" t="str">
        <f t="shared" si="28"/>
        <v>Yes</v>
      </c>
    </row>
    <row r="168" spans="1:11">
      <c r="A168" s="35" t="s">
        <v>62</v>
      </c>
      <c r="B168" s="47" t="s">
        <v>50</v>
      </c>
      <c r="C168" s="46" t="s">
        <v>39</v>
      </c>
      <c r="D168" s="69">
        <v>11.875999999999999</v>
      </c>
      <c r="E168" s="70">
        <v>0.8851</v>
      </c>
      <c r="F168" s="69">
        <v>3.1280000000000001</v>
      </c>
      <c r="G168" s="70">
        <v>0.83940000000000003</v>
      </c>
      <c r="H168" s="38">
        <f t="shared" si="31"/>
        <v>8.7479999999999993</v>
      </c>
      <c r="I168" s="37">
        <f t="shared" si="32"/>
        <v>1.2198337468688101</v>
      </c>
      <c r="J168" s="39">
        <f t="shared" si="27"/>
        <v>7.1714690813032771</v>
      </c>
      <c r="K168" s="40" t="str">
        <f t="shared" si="28"/>
        <v>Yes</v>
      </c>
    </row>
    <row r="169" spans="1:11">
      <c r="A169" s="35"/>
      <c r="B169" s="35"/>
      <c r="C169" s="36" t="s">
        <v>38</v>
      </c>
      <c r="D169" s="69">
        <v>11.875999999999999</v>
      </c>
      <c r="E169" s="70">
        <v>0.8851</v>
      </c>
      <c r="F169" s="69">
        <v>6.6079999999999997</v>
      </c>
      <c r="G169" s="70">
        <v>1.1384000000000001</v>
      </c>
      <c r="H169" s="38">
        <f t="shared" si="31"/>
        <v>5.2679999999999998</v>
      </c>
      <c r="I169" s="37">
        <f t="shared" si="32"/>
        <v>1.4419974237147584</v>
      </c>
      <c r="J169" s="39">
        <f t="shared" si="27"/>
        <v>3.6532658889424363</v>
      </c>
      <c r="K169" s="40" t="str">
        <f t="shared" si="28"/>
        <v>Yes</v>
      </c>
    </row>
    <row r="170" spans="1:11">
      <c r="A170" s="35"/>
      <c r="B170" s="35"/>
      <c r="C170" s="46" t="s">
        <v>37</v>
      </c>
      <c r="D170" s="69">
        <v>11.875999999999999</v>
      </c>
      <c r="E170" s="70">
        <v>0.8851</v>
      </c>
      <c r="F170" s="69">
        <v>9.6150000000000002</v>
      </c>
      <c r="G170" s="70">
        <v>1.0286</v>
      </c>
      <c r="H170" s="38">
        <f t="shared" si="31"/>
        <v>2.2609999999999992</v>
      </c>
      <c r="I170" s="37">
        <f t="shared" si="32"/>
        <v>1.3569893035687497</v>
      </c>
      <c r="J170" s="39">
        <f t="shared" si="27"/>
        <v>1.6661885204649658</v>
      </c>
      <c r="K170" s="40" t="str">
        <f t="shared" si="28"/>
        <v>No</v>
      </c>
    </row>
    <row r="171" spans="1:11">
      <c r="A171" s="35" t="s">
        <v>62</v>
      </c>
      <c r="B171" s="47" t="s">
        <v>51</v>
      </c>
      <c r="C171" s="46" t="s">
        <v>39</v>
      </c>
      <c r="D171" s="69">
        <v>30.312999999999999</v>
      </c>
      <c r="E171" s="70">
        <v>4.6326000000000001</v>
      </c>
      <c r="F171" s="69">
        <v>13.098000000000001</v>
      </c>
      <c r="G171" s="70">
        <v>3.0326</v>
      </c>
      <c r="H171" s="38">
        <f t="shared" si="31"/>
        <v>17.214999999999996</v>
      </c>
      <c r="I171" s="37">
        <f t="shared" si="32"/>
        <v>5.5369346682076719</v>
      </c>
      <c r="J171" s="39">
        <f t="shared" si="27"/>
        <v>3.1091210266298051</v>
      </c>
      <c r="K171" s="40" t="str">
        <f t="shared" si="28"/>
        <v>Yes</v>
      </c>
    </row>
    <row r="172" spans="1:11">
      <c r="A172" s="35"/>
      <c r="B172" s="35"/>
      <c r="C172" s="36" t="s">
        <v>38</v>
      </c>
      <c r="D172" s="69">
        <v>30.312999999999999</v>
      </c>
      <c r="E172" s="70">
        <v>4.6326000000000001</v>
      </c>
      <c r="F172" s="69">
        <v>15.653</v>
      </c>
      <c r="G172" s="70">
        <v>2.0651000000000002</v>
      </c>
      <c r="H172" s="38">
        <f t="shared" si="31"/>
        <v>14.659999999999998</v>
      </c>
      <c r="I172" s="37">
        <f t="shared" si="32"/>
        <v>5.0720430567967378</v>
      </c>
      <c r="J172" s="39">
        <f t="shared" si="27"/>
        <v>2.890354012345187</v>
      </c>
      <c r="K172" s="40" t="str">
        <f t="shared" si="28"/>
        <v>Yes</v>
      </c>
    </row>
    <row r="173" spans="1:11">
      <c r="A173" s="35"/>
      <c r="B173" s="35"/>
      <c r="C173" s="46" t="s">
        <v>37</v>
      </c>
      <c r="D173" s="69">
        <v>30.312999999999999</v>
      </c>
      <c r="E173" s="70">
        <v>4.6326000000000001</v>
      </c>
      <c r="F173" s="69">
        <v>23.420999999999999</v>
      </c>
      <c r="G173" s="70">
        <v>2.1999</v>
      </c>
      <c r="H173" s="38">
        <f t="shared" si="31"/>
        <v>6.8919999999999995</v>
      </c>
      <c r="I173" s="37">
        <f t="shared" si="32"/>
        <v>5.1284054802638215</v>
      </c>
      <c r="J173" s="39">
        <f t="shared" si="27"/>
        <v>1.3438874961278322</v>
      </c>
      <c r="K173" s="40" t="str">
        <f t="shared" si="28"/>
        <v>No</v>
      </c>
    </row>
    <row r="174" spans="1:11">
      <c r="A174" s="35" t="s">
        <v>62</v>
      </c>
      <c r="B174" s="47" t="s">
        <v>52</v>
      </c>
      <c r="C174" s="46" t="s">
        <v>39</v>
      </c>
      <c r="D174" s="69">
        <v>5.4050000000000002</v>
      </c>
      <c r="E174" s="70">
        <v>0.74129999999999996</v>
      </c>
      <c r="F174" s="69">
        <v>1.6080000000000001</v>
      </c>
      <c r="G174" s="70">
        <v>1.2665</v>
      </c>
      <c r="H174" s="38">
        <f t="shared" si="31"/>
        <v>3.7970000000000002</v>
      </c>
      <c r="I174" s="37">
        <f t="shared" si="32"/>
        <v>1.4674971686514424</v>
      </c>
      <c r="J174" s="39">
        <f t="shared" si="27"/>
        <v>2.5873985184511503</v>
      </c>
      <c r="K174" s="40" t="str">
        <f t="shared" si="28"/>
        <v>Yes</v>
      </c>
    </row>
    <row r="175" spans="1:11">
      <c r="A175" s="35"/>
      <c r="B175" s="35"/>
      <c r="C175" s="36" t="s">
        <v>38</v>
      </c>
      <c r="D175" s="69">
        <v>5.4050000000000002</v>
      </c>
      <c r="E175" s="70">
        <v>0.74129999999999996</v>
      </c>
      <c r="F175" s="69">
        <v>1.403</v>
      </c>
      <c r="G175" s="70">
        <v>1.5170999999999999</v>
      </c>
      <c r="H175" s="38">
        <f t="shared" si="31"/>
        <v>4.0020000000000007</v>
      </c>
      <c r="I175" s="37">
        <f t="shared" si="32"/>
        <v>1.6885254217807915</v>
      </c>
      <c r="J175" s="39">
        <f t="shared" si="27"/>
        <v>2.3701153375466029</v>
      </c>
      <c r="K175" s="40" t="str">
        <f t="shared" si="28"/>
        <v>Yes</v>
      </c>
    </row>
    <row r="176" spans="1:11">
      <c r="A176" s="35"/>
      <c r="B176" s="35"/>
      <c r="C176" s="46" t="s">
        <v>37</v>
      </c>
      <c r="D176" s="69">
        <v>5.4050000000000002</v>
      </c>
      <c r="E176" s="70">
        <v>0.74129999999999996</v>
      </c>
      <c r="F176" s="69">
        <v>5.98</v>
      </c>
      <c r="G176" s="70">
        <v>0.84279999999999999</v>
      </c>
      <c r="H176" s="38">
        <f t="shared" si="31"/>
        <v>-0.57500000000000018</v>
      </c>
      <c r="I176" s="37">
        <f t="shared" si="32"/>
        <v>1.1224248438091524</v>
      </c>
      <c r="J176" s="39">
        <f t="shared" si="27"/>
        <v>-0.5122837428015522</v>
      </c>
      <c r="K176" s="40" t="str">
        <f t="shared" si="28"/>
        <v>No</v>
      </c>
    </row>
    <row r="177" spans="1:11">
      <c r="A177" s="35" t="s">
        <v>62</v>
      </c>
      <c r="B177" s="47" t="s">
        <v>53</v>
      </c>
      <c r="C177" s="46" t="s">
        <v>39</v>
      </c>
      <c r="D177" s="69">
        <v>1.635</v>
      </c>
      <c r="E177" s="70">
        <v>0.89429999999999998</v>
      </c>
      <c r="F177" s="69">
        <v>3.1379999999999999</v>
      </c>
      <c r="G177" s="70">
        <v>0.89649999999999996</v>
      </c>
      <c r="H177" s="38">
        <f t="shared" si="31"/>
        <v>-1.5029999999999999</v>
      </c>
      <c r="I177" s="37">
        <f t="shared" si="32"/>
        <v>1.266287779298213</v>
      </c>
      <c r="J177" s="39">
        <f t="shared" si="27"/>
        <v>-1.1869339849690208</v>
      </c>
      <c r="K177" s="40" t="str">
        <f t="shared" si="28"/>
        <v>No</v>
      </c>
    </row>
    <row r="178" spans="1:11">
      <c r="A178" s="35"/>
      <c r="B178" s="35"/>
      <c r="C178" s="36" t="s">
        <v>38</v>
      </c>
      <c r="D178" s="69">
        <v>1.635</v>
      </c>
      <c r="E178" s="70">
        <v>0.89429999999999998</v>
      </c>
      <c r="F178" s="69">
        <v>2.3679999999999999</v>
      </c>
      <c r="G178" s="70">
        <v>1.1855</v>
      </c>
      <c r="H178" s="38">
        <f t="shared" si="31"/>
        <v>-0.73299999999999987</v>
      </c>
      <c r="I178" s="37">
        <f t="shared" si="32"/>
        <v>1.4849857709756009</v>
      </c>
      <c r="J178" s="39">
        <f t="shared" si="27"/>
        <v>-0.4936074232673866</v>
      </c>
      <c r="K178" s="40" t="str">
        <f t="shared" si="28"/>
        <v>No</v>
      </c>
    </row>
    <row r="179" spans="1:11">
      <c r="A179" s="35"/>
      <c r="B179" s="35"/>
      <c r="C179" s="46" t="s">
        <v>37</v>
      </c>
      <c r="D179" s="69">
        <v>1.635</v>
      </c>
      <c r="E179" s="70">
        <v>0.89429999999999998</v>
      </c>
      <c r="F179" s="69">
        <v>1.8759999999999999</v>
      </c>
      <c r="G179" s="70">
        <v>1.1104000000000001</v>
      </c>
      <c r="H179" s="38">
        <f t="shared" si="31"/>
        <v>-0.24099999999999988</v>
      </c>
      <c r="I179" s="37">
        <f t="shared" si="32"/>
        <v>1.4257491539538083</v>
      </c>
      <c r="J179" s="39">
        <f t="shared" si="27"/>
        <v>-0.16903394214309864</v>
      </c>
      <c r="K179" s="40" t="str">
        <f t="shared" si="28"/>
        <v>No</v>
      </c>
    </row>
    <row r="180" spans="1:11">
      <c r="A180" s="35" t="s">
        <v>62</v>
      </c>
      <c r="B180" s="47" t="s">
        <v>54</v>
      </c>
      <c r="C180" s="46" t="s">
        <v>39</v>
      </c>
      <c r="D180" s="69">
        <v>-16.803000000000001</v>
      </c>
      <c r="E180" s="70">
        <v>4.4527999999999999</v>
      </c>
      <c r="F180" s="69">
        <v>-6.8319999999999999</v>
      </c>
      <c r="G180" s="70">
        <v>2.7284000000000002</v>
      </c>
      <c r="H180" s="38">
        <f t="shared" si="31"/>
        <v>-9.9710000000000001</v>
      </c>
      <c r="I180" s="37">
        <f t="shared" si="32"/>
        <v>5.2222212132386732</v>
      </c>
      <c r="J180" s="39">
        <f t="shared" si="27"/>
        <v>-1.9093407944349161</v>
      </c>
      <c r="K180" s="40" t="str">
        <f t="shared" si="28"/>
        <v>No</v>
      </c>
    </row>
    <row r="181" spans="1:11">
      <c r="A181" s="35"/>
      <c r="B181" s="35"/>
      <c r="C181" s="36" t="s">
        <v>38</v>
      </c>
      <c r="D181" s="69">
        <v>-16.803000000000001</v>
      </c>
      <c r="E181" s="70">
        <v>4.4527999999999999</v>
      </c>
      <c r="F181" s="69">
        <v>-6.6769999999999996</v>
      </c>
      <c r="G181" s="70">
        <v>2.1059999999999999</v>
      </c>
      <c r="H181" s="38">
        <f t="shared" si="31"/>
        <v>-10.126000000000001</v>
      </c>
      <c r="I181" s="37">
        <f t="shared" si="32"/>
        <v>4.9257145512098042</v>
      </c>
      <c r="J181" s="39">
        <f t="shared" si="27"/>
        <v>-2.0557423485924402</v>
      </c>
      <c r="K181" s="40" t="str">
        <f t="shared" si="28"/>
        <v>Yes</v>
      </c>
    </row>
    <row r="182" spans="1:11">
      <c r="A182" s="35"/>
      <c r="B182" s="35"/>
      <c r="C182" s="46" t="s">
        <v>37</v>
      </c>
      <c r="D182" s="69">
        <v>-16.803000000000001</v>
      </c>
      <c r="E182" s="70">
        <v>4.4527999999999999</v>
      </c>
      <c r="F182" s="69">
        <v>-11.93</v>
      </c>
      <c r="G182" s="70">
        <v>2.1396000000000002</v>
      </c>
      <c r="H182" s="38">
        <f t="shared" si="31"/>
        <v>-4.8730000000000011</v>
      </c>
      <c r="I182" s="37">
        <f t="shared" si="32"/>
        <v>4.9401736811573738</v>
      </c>
      <c r="J182" s="39">
        <f t="shared" si="27"/>
        <v>-0.9864025668948474</v>
      </c>
      <c r="K182" s="40" t="str">
        <f t="shared" si="28"/>
        <v>No</v>
      </c>
    </row>
    <row r="183" spans="1:11">
      <c r="A183" s="35" t="s">
        <v>62</v>
      </c>
      <c r="B183" s="47" t="s">
        <v>55</v>
      </c>
      <c r="C183" s="46" t="s">
        <v>39</v>
      </c>
      <c r="D183" s="69">
        <v>-3.7709999999999999</v>
      </c>
      <c r="E183" s="70">
        <v>0.92530000000000001</v>
      </c>
      <c r="F183" s="69">
        <v>1.53</v>
      </c>
      <c r="G183" s="70">
        <v>1.8027</v>
      </c>
      <c r="H183" s="38">
        <f t="shared" si="31"/>
        <v>-5.3010000000000002</v>
      </c>
      <c r="I183" s="37">
        <f t="shared" si="32"/>
        <v>2.0263038715849109</v>
      </c>
      <c r="J183" s="39">
        <f t="shared" si="27"/>
        <v>-2.6160933087759068</v>
      </c>
      <c r="K183" s="40" t="str">
        <f t="shared" si="28"/>
        <v>Yes</v>
      </c>
    </row>
    <row r="184" spans="1:11">
      <c r="A184" s="35"/>
      <c r="B184" s="35"/>
      <c r="C184" s="36" t="s">
        <v>38</v>
      </c>
      <c r="D184" s="69">
        <v>-3.7709999999999999</v>
      </c>
      <c r="E184" s="70">
        <v>0.92530000000000001</v>
      </c>
      <c r="F184" s="69">
        <v>0.96499999999999997</v>
      </c>
      <c r="G184" s="70">
        <v>1.4097999999999999</v>
      </c>
      <c r="H184" s="38">
        <f t="shared" si="31"/>
        <v>-4.7359999999999998</v>
      </c>
      <c r="I184" s="37">
        <f t="shared" si="32"/>
        <v>1.6863321529283606</v>
      </c>
      <c r="J184" s="39">
        <f t="shared" ref="J184:J191" si="43">H184/I184</f>
        <v>-2.8084621358703323</v>
      </c>
      <c r="K184" s="40" t="str">
        <f t="shared" ref="K184:K191" si="44">IF(ABS(J184)&gt;=1.96,"Yes","No")</f>
        <v>Yes</v>
      </c>
    </row>
    <row r="185" spans="1:11">
      <c r="A185" s="35"/>
      <c r="B185" s="35"/>
      <c r="C185" s="46" t="s">
        <v>37</v>
      </c>
      <c r="D185" s="69">
        <v>-3.7709999999999999</v>
      </c>
      <c r="E185" s="70">
        <v>0.92530000000000001</v>
      </c>
      <c r="F185" s="69">
        <v>-4.1040000000000001</v>
      </c>
      <c r="G185" s="70">
        <v>1.179</v>
      </c>
      <c r="H185" s="38">
        <f t="shared" si="31"/>
        <v>0.33300000000000018</v>
      </c>
      <c r="I185" s="37">
        <f t="shared" si="32"/>
        <v>1.4987398339938791</v>
      </c>
      <c r="J185" s="39">
        <f t="shared" si="43"/>
        <v>0.22218666138512747</v>
      </c>
      <c r="K185" s="40" t="str">
        <f t="shared" si="44"/>
        <v>No</v>
      </c>
    </row>
    <row r="186" spans="1:11">
      <c r="A186" s="35" t="s">
        <v>62</v>
      </c>
      <c r="B186" s="47" t="s">
        <v>56</v>
      </c>
      <c r="C186" s="46" t="s">
        <v>39</v>
      </c>
      <c r="D186" s="50">
        <v>-22.207999999999998</v>
      </c>
      <c r="E186" s="51">
        <v>4.5891000000000002</v>
      </c>
      <c r="F186" s="50">
        <v>-8.44</v>
      </c>
      <c r="G186" s="51">
        <v>2.9411999999999998</v>
      </c>
      <c r="H186" s="38">
        <f t="shared" si="31"/>
        <v>-13.767999999999999</v>
      </c>
      <c r="I186" s="37">
        <f t="shared" si="32"/>
        <v>5.4507335515506536</v>
      </c>
      <c r="J186" s="39">
        <f t="shared" si="43"/>
        <v>-2.5258985547153014</v>
      </c>
      <c r="K186" s="40" t="str">
        <f t="shared" si="44"/>
        <v>Yes</v>
      </c>
    </row>
    <row r="187" spans="1:11">
      <c r="A187" s="35"/>
      <c r="B187" s="35"/>
      <c r="C187" s="36" t="s">
        <v>38</v>
      </c>
      <c r="D187" s="50">
        <v>-22.207999999999998</v>
      </c>
      <c r="E187" s="51">
        <v>4.5891000000000002</v>
      </c>
      <c r="F187" s="50">
        <v>-8.08</v>
      </c>
      <c r="G187" s="51">
        <v>2.6089000000000002</v>
      </c>
      <c r="H187" s="38">
        <f t="shared" si="31"/>
        <v>-14.127999999999998</v>
      </c>
      <c r="I187" s="37">
        <f t="shared" si="32"/>
        <v>5.278844383006569</v>
      </c>
      <c r="J187" s="39">
        <f t="shared" si="43"/>
        <v>-2.6763433386065052</v>
      </c>
      <c r="K187" s="40" t="str">
        <f t="shared" si="44"/>
        <v>Yes</v>
      </c>
    </row>
    <row r="188" spans="1:11">
      <c r="A188" s="35"/>
      <c r="B188" s="35"/>
      <c r="C188" s="46" t="s">
        <v>37</v>
      </c>
      <c r="D188" s="50">
        <v>-22.207999999999998</v>
      </c>
      <c r="E188" s="51">
        <v>4.5891000000000002</v>
      </c>
      <c r="F188" s="50">
        <v>-17.91</v>
      </c>
      <c r="G188" s="51">
        <v>2.1758000000000002</v>
      </c>
      <c r="H188" s="38">
        <f t="shared" si="31"/>
        <v>-4.2979999999999983</v>
      </c>
      <c r="I188" s="37">
        <f t="shared" si="32"/>
        <v>5.0787739120775992</v>
      </c>
      <c r="J188" s="39">
        <f t="shared" si="43"/>
        <v>-0.84626724370996742</v>
      </c>
      <c r="K188" s="40" t="str">
        <f t="shared" si="44"/>
        <v>No</v>
      </c>
    </row>
    <row r="189" spans="1:11">
      <c r="A189" s="35" t="s">
        <v>62</v>
      </c>
      <c r="B189" s="47" t="s">
        <v>57</v>
      </c>
      <c r="C189" s="46" t="s">
        <v>39</v>
      </c>
      <c r="D189" s="54">
        <v>-18.437000000000001</v>
      </c>
      <c r="E189" s="55">
        <v>4.3917999999999999</v>
      </c>
      <c r="F189" s="54">
        <v>-9.9700000000000006</v>
      </c>
      <c r="G189" s="55">
        <v>2.8069000000000002</v>
      </c>
      <c r="H189" s="38">
        <f t="shared" si="31"/>
        <v>-8.4670000000000005</v>
      </c>
      <c r="I189" s="37">
        <f t="shared" si="32"/>
        <v>5.2121583677014263</v>
      </c>
      <c r="J189" s="39">
        <f t="shared" si="43"/>
        <v>-1.6244709777945536</v>
      </c>
      <c r="K189" s="40" t="str">
        <f t="shared" si="44"/>
        <v>No</v>
      </c>
    </row>
    <row r="190" spans="1:11">
      <c r="A190" s="35"/>
      <c r="B190" s="35"/>
      <c r="C190" s="36" t="s">
        <v>38</v>
      </c>
      <c r="D190" s="54">
        <v>-18.437000000000001</v>
      </c>
      <c r="E190" s="55">
        <v>4.3917999999999999</v>
      </c>
      <c r="F190" s="54">
        <v>-9.0449999999999999</v>
      </c>
      <c r="G190" s="55">
        <v>2.4811000000000001</v>
      </c>
      <c r="H190" s="38">
        <f t="shared" ref="H190:H191" si="45">D190-F190</f>
        <v>-9.3920000000000012</v>
      </c>
      <c r="I190" s="37">
        <f t="shared" ref="I190:I191" si="46">SQRT((E190*E190) + (G190*G190))</f>
        <v>5.0441812467436176</v>
      </c>
      <c r="J190" s="39">
        <f t="shared" si="43"/>
        <v>-1.8619473687753021</v>
      </c>
      <c r="K190" s="40" t="str">
        <f t="shared" si="44"/>
        <v>No</v>
      </c>
    </row>
    <row r="191" spans="1:11">
      <c r="A191" s="35"/>
      <c r="B191" s="35"/>
      <c r="C191" s="46" t="s">
        <v>37</v>
      </c>
      <c r="D191" s="54">
        <v>-18.437000000000001</v>
      </c>
      <c r="E191" s="55">
        <v>4.3917999999999999</v>
      </c>
      <c r="F191" s="54">
        <v>-13.805999999999999</v>
      </c>
      <c r="G191" s="55">
        <v>2.2126999999999999</v>
      </c>
      <c r="H191" s="38">
        <f t="shared" si="45"/>
        <v>-4.631000000000002</v>
      </c>
      <c r="I191" s="37">
        <f t="shared" si="46"/>
        <v>4.9177178172400255</v>
      </c>
      <c r="J191" s="39">
        <f t="shared" si="43"/>
        <v>-0.94169697654573059</v>
      </c>
      <c r="K191" s="40" t="str">
        <f t="shared" si="44"/>
        <v>No</v>
      </c>
    </row>
    <row r="192" spans="1:11">
      <c r="A192" s="41" t="s">
        <v>62</v>
      </c>
      <c r="B192" s="41" t="s">
        <v>58</v>
      </c>
      <c r="C192" s="48" t="s">
        <v>7</v>
      </c>
      <c r="D192" s="69">
        <v>6.266</v>
      </c>
      <c r="E192" s="70">
        <v>1.0218</v>
      </c>
      <c r="F192" s="69">
        <v>4.657</v>
      </c>
      <c r="G192" s="70">
        <v>1.6882999999999999</v>
      </c>
      <c r="H192" s="69">
        <v>1.6080000000000001</v>
      </c>
      <c r="I192" s="70">
        <v>1.2665</v>
      </c>
      <c r="J192" s="39">
        <f t="shared" ref="J192:J197" si="47">H192/I192</f>
        <v>1.2696407422029214</v>
      </c>
      <c r="K192" s="40" t="str">
        <f t="shared" ref="K192:K197" si="48">IF(ABS(J192)&gt;=1.96,"Yes","No")</f>
        <v>No</v>
      </c>
    </row>
    <row r="193" spans="1:16">
      <c r="A193" s="41"/>
      <c r="B193" s="41" t="s">
        <v>18</v>
      </c>
      <c r="C193" s="48" t="s">
        <v>8</v>
      </c>
      <c r="D193" s="69">
        <v>6.266</v>
      </c>
      <c r="E193" s="70">
        <v>1.0218</v>
      </c>
      <c r="F193" s="69">
        <v>3.1280000000000001</v>
      </c>
      <c r="G193" s="70">
        <v>0.83940000000000003</v>
      </c>
      <c r="H193" s="69">
        <v>3.1379999999999999</v>
      </c>
      <c r="I193" s="70">
        <v>0.89649999999999996</v>
      </c>
      <c r="J193" s="39">
        <f t="shared" si="47"/>
        <v>3.5002788622420526</v>
      </c>
      <c r="K193" s="40" t="str">
        <f t="shared" si="48"/>
        <v>Yes</v>
      </c>
    </row>
    <row r="194" spans="1:16">
      <c r="A194" s="41"/>
      <c r="B194" s="41"/>
      <c r="C194" s="48" t="s">
        <v>9</v>
      </c>
      <c r="D194" s="69">
        <v>6.266</v>
      </c>
      <c r="E194" s="70">
        <v>1.0218</v>
      </c>
      <c r="F194" s="69">
        <v>13.098000000000001</v>
      </c>
      <c r="G194" s="70">
        <v>3.0326</v>
      </c>
      <c r="H194" s="69">
        <v>-6.8319999999999999</v>
      </c>
      <c r="I194" s="70">
        <v>2.7284000000000002</v>
      </c>
      <c r="J194" s="39">
        <f t="shared" si="47"/>
        <v>-2.5040316669110099</v>
      </c>
      <c r="K194" s="40" t="str">
        <f t="shared" si="48"/>
        <v>Yes</v>
      </c>
    </row>
    <row r="195" spans="1:16">
      <c r="A195" s="41"/>
      <c r="B195" s="41"/>
      <c r="C195" s="48" t="s">
        <v>10</v>
      </c>
      <c r="D195" s="69">
        <v>4.657</v>
      </c>
      <c r="E195" s="70">
        <v>1.6882999999999999</v>
      </c>
      <c r="F195" s="69">
        <v>3.1280000000000001</v>
      </c>
      <c r="G195" s="70">
        <v>0.83940000000000003</v>
      </c>
      <c r="H195" s="69">
        <v>1.53</v>
      </c>
      <c r="I195" s="70">
        <v>1.8027</v>
      </c>
      <c r="J195" s="39">
        <f t="shared" si="47"/>
        <v>0.84872690963554676</v>
      </c>
      <c r="K195" s="40" t="str">
        <f t="shared" si="48"/>
        <v>No</v>
      </c>
    </row>
    <row r="196" spans="1:16">
      <c r="A196" s="41"/>
      <c r="B196" s="41"/>
      <c r="C196" s="48" t="s">
        <v>11</v>
      </c>
      <c r="D196" s="69">
        <v>4.657</v>
      </c>
      <c r="E196" s="70">
        <v>1.6882999999999999</v>
      </c>
      <c r="F196" s="69">
        <v>13.098000000000001</v>
      </c>
      <c r="G196" s="70">
        <v>3.0326</v>
      </c>
      <c r="H196" s="50">
        <v>-8.44</v>
      </c>
      <c r="I196" s="51">
        <v>2.9411999999999998</v>
      </c>
      <c r="J196" s="39">
        <f t="shared" si="47"/>
        <v>-2.8695770433836532</v>
      </c>
      <c r="K196" s="40" t="str">
        <f t="shared" si="48"/>
        <v>Yes</v>
      </c>
    </row>
    <row r="197" spans="1:16">
      <c r="A197" s="41"/>
      <c r="B197" s="41"/>
      <c r="C197" s="48" t="s">
        <v>12</v>
      </c>
      <c r="D197" s="69">
        <v>3.1280000000000001</v>
      </c>
      <c r="E197" s="70">
        <v>0.83940000000000003</v>
      </c>
      <c r="F197" s="69">
        <v>13.098000000000001</v>
      </c>
      <c r="G197" s="70">
        <v>3.0326</v>
      </c>
      <c r="H197" s="54">
        <v>-9.9700000000000006</v>
      </c>
      <c r="I197" s="55">
        <v>2.8069000000000002</v>
      </c>
      <c r="J197" s="39">
        <f t="shared" si="47"/>
        <v>-3.5519612383768568</v>
      </c>
      <c r="K197" s="40" t="str">
        <f t="shared" si="48"/>
        <v>Yes</v>
      </c>
    </row>
    <row r="198" spans="1:16">
      <c r="A198" s="41" t="s">
        <v>62</v>
      </c>
      <c r="B198" s="41" t="s">
        <v>59</v>
      </c>
      <c r="C198" s="48" t="s">
        <v>7</v>
      </c>
      <c r="D198" s="69">
        <v>8.9760000000000009</v>
      </c>
      <c r="E198" s="70">
        <v>0.91610000000000003</v>
      </c>
      <c r="F198" s="69">
        <v>7.5730000000000004</v>
      </c>
      <c r="G198" s="70">
        <v>1.5718000000000001</v>
      </c>
      <c r="H198" s="69">
        <v>1.403</v>
      </c>
      <c r="I198" s="70">
        <v>1.5170999999999999</v>
      </c>
      <c r="J198" s="39">
        <f t="shared" ref="J198:J203" si="49">H198/I198</f>
        <v>0.92479071913519217</v>
      </c>
      <c r="K198" s="40" t="str">
        <f t="shared" ref="K198:K203" si="50">IF(ABS(J198)&gt;=1.96,"Yes","No")</f>
        <v>No</v>
      </c>
    </row>
    <row r="199" spans="1:16">
      <c r="A199" s="41"/>
      <c r="B199" s="41" t="s">
        <v>18</v>
      </c>
      <c r="C199" s="48" t="s">
        <v>8</v>
      </c>
      <c r="D199" s="69">
        <v>8.9760000000000009</v>
      </c>
      <c r="E199" s="70">
        <v>0.91610000000000003</v>
      </c>
      <c r="F199" s="69">
        <v>6.6079999999999997</v>
      </c>
      <c r="G199" s="70">
        <v>1.1384000000000001</v>
      </c>
      <c r="H199" s="69">
        <v>2.3679999999999999</v>
      </c>
      <c r="I199" s="70">
        <v>1.1855</v>
      </c>
      <c r="J199" s="39">
        <f t="shared" si="49"/>
        <v>1.997469422184732</v>
      </c>
      <c r="K199" s="40" t="str">
        <f t="shared" si="50"/>
        <v>Yes</v>
      </c>
    </row>
    <row r="200" spans="1:16">
      <c r="A200" s="41"/>
      <c r="B200" s="41"/>
      <c r="C200" s="48" t="s">
        <v>9</v>
      </c>
      <c r="D200" s="69">
        <v>8.9760000000000009</v>
      </c>
      <c r="E200" s="70">
        <v>0.91610000000000003</v>
      </c>
      <c r="F200" s="69">
        <v>15.653</v>
      </c>
      <c r="G200" s="70">
        <v>2.0651000000000002</v>
      </c>
      <c r="H200" s="69">
        <v>-6.6769999999999996</v>
      </c>
      <c r="I200" s="70">
        <v>2.1059999999999999</v>
      </c>
      <c r="J200" s="39">
        <f t="shared" si="49"/>
        <v>-3.1704653371320037</v>
      </c>
      <c r="K200" s="40" t="str">
        <f t="shared" si="50"/>
        <v>Yes</v>
      </c>
    </row>
    <row r="201" spans="1:16">
      <c r="A201" s="41"/>
      <c r="B201" s="41"/>
      <c r="C201" t="s">
        <v>10</v>
      </c>
      <c r="D201" s="69">
        <v>7.5730000000000004</v>
      </c>
      <c r="E201" s="70">
        <v>1.5718000000000001</v>
      </c>
      <c r="F201" s="69">
        <v>6.6079999999999997</v>
      </c>
      <c r="G201" s="70">
        <v>1.1384000000000001</v>
      </c>
      <c r="H201" s="69">
        <v>0.96499999999999997</v>
      </c>
      <c r="I201" s="70">
        <v>1.4097999999999999</v>
      </c>
      <c r="J201" s="39">
        <f t="shared" si="49"/>
        <v>0.684494254504185</v>
      </c>
      <c r="K201" s="40" t="str">
        <f t="shared" si="50"/>
        <v>No</v>
      </c>
    </row>
    <row r="202" spans="1:16">
      <c r="A202" s="41"/>
      <c r="B202" s="41"/>
      <c r="C202" t="s">
        <v>11</v>
      </c>
      <c r="D202" s="69">
        <v>7.5730000000000004</v>
      </c>
      <c r="E202" s="70">
        <v>1.5718000000000001</v>
      </c>
      <c r="F202" s="69">
        <v>15.653</v>
      </c>
      <c r="G202" s="70">
        <v>2.0651000000000002</v>
      </c>
      <c r="H202" s="50">
        <v>-8.08</v>
      </c>
      <c r="I202" s="51">
        <v>2.6089000000000002</v>
      </c>
      <c r="J202" s="39">
        <f t="shared" si="49"/>
        <v>-3.0970907278929816</v>
      </c>
      <c r="K202" s="40" t="str">
        <f t="shared" si="50"/>
        <v>Yes</v>
      </c>
    </row>
    <row r="203" spans="1:16">
      <c r="A203" s="41"/>
      <c r="B203" s="41"/>
      <c r="C203" t="s">
        <v>12</v>
      </c>
      <c r="D203" s="69">
        <v>6.6079999999999997</v>
      </c>
      <c r="E203" s="70">
        <v>1.1384000000000001</v>
      </c>
      <c r="F203" s="69">
        <v>15.653</v>
      </c>
      <c r="G203" s="70">
        <v>2.0651000000000002</v>
      </c>
      <c r="H203" s="54">
        <v>-9.0449999999999999</v>
      </c>
      <c r="I203" s="55">
        <v>2.4811000000000001</v>
      </c>
      <c r="J203" s="39">
        <f t="shared" si="49"/>
        <v>-3.6455604369029864</v>
      </c>
      <c r="K203" s="40" t="str">
        <f t="shared" si="50"/>
        <v>Yes</v>
      </c>
    </row>
    <row r="204" spans="1:16">
      <c r="A204" s="41" t="s">
        <v>62</v>
      </c>
      <c r="B204" s="41" t="s">
        <v>60</v>
      </c>
      <c r="C204" s="48" t="s">
        <v>7</v>
      </c>
      <c r="D204" s="69">
        <v>11.491</v>
      </c>
      <c r="E204" s="70">
        <v>0.56679999999999997</v>
      </c>
      <c r="F204" s="69">
        <v>5.5110000000000001</v>
      </c>
      <c r="G204" s="70">
        <v>0.59560000000000002</v>
      </c>
      <c r="H204" s="69">
        <v>5.98</v>
      </c>
      <c r="I204" s="70">
        <v>0.84279999999999999</v>
      </c>
      <c r="J204" s="39">
        <f t="shared" ref="J204:J209" si="51">H204/I204</f>
        <v>7.0953962980541059</v>
      </c>
      <c r="K204" s="40" t="str">
        <f t="shared" ref="K204:K209" si="52">IF(ABS(J204)&gt;=1.96,"Yes","No")</f>
        <v>Yes</v>
      </c>
    </row>
    <row r="205" spans="1:16">
      <c r="A205" s="41"/>
      <c r="B205" s="41" t="s">
        <v>18</v>
      </c>
      <c r="C205" s="48" t="s">
        <v>8</v>
      </c>
      <c r="D205" s="69">
        <v>11.491</v>
      </c>
      <c r="E205" s="70">
        <v>0.56679999999999997</v>
      </c>
      <c r="F205" s="69">
        <v>9.6150000000000002</v>
      </c>
      <c r="G205" s="70">
        <v>1.0286</v>
      </c>
      <c r="H205" s="69">
        <v>1.8759999999999999</v>
      </c>
      <c r="I205" s="70">
        <v>1.1104000000000001</v>
      </c>
      <c r="J205" s="39">
        <f t="shared" si="51"/>
        <v>1.6894812680115272</v>
      </c>
      <c r="K205" s="40" t="str">
        <f t="shared" si="52"/>
        <v>No</v>
      </c>
    </row>
    <row r="206" spans="1:16">
      <c r="A206" s="41"/>
      <c r="B206" s="41"/>
      <c r="C206" s="48" t="s">
        <v>9</v>
      </c>
      <c r="D206" s="69">
        <v>11.491</v>
      </c>
      <c r="E206" s="70">
        <v>0.56679999999999997</v>
      </c>
      <c r="F206" s="69">
        <v>23.420999999999999</v>
      </c>
      <c r="G206" s="70">
        <v>2.1999</v>
      </c>
      <c r="H206" s="69">
        <v>-11.93</v>
      </c>
      <c r="I206" s="70">
        <v>2.1396000000000002</v>
      </c>
      <c r="J206" s="39">
        <f t="shared" si="51"/>
        <v>-5.5758085623481017</v>
      </c>
      <c r="K206" s="40" t="str">
        <f t="shared" si="52"/>
        <v>Yes</v>
      </c>
    </row>
    <row r="207" spans="1:16">
      <c r="A207" s="41"/>
      <c r="B207" s="41"/>
      <c r="C207" s="48" t="s">
        <v>10</v>
      </c>
      <c r="D207" s="69">
        <v>5.5110000000000001</v>
      </c>
      <c r="E207" s="70">
        <v>0.59560000000000002</v>
      </c>
      <c r="F207" s="69">
        <v>9.6150000000000002</v>
      </c>
      <c r="G207" s="70">
        <v>1.0286</v>
      </c>
      <c r="H207" s="69">
        <v>-4.1040000000000001</v>
      </c>
      <c r="I207" s="70">
        <v>1.179</v>
      </c>
      <c r="J207" s="39">
        <f t="shared" si="51"/>
        <v>-3.4809160305343512</v>
      </c>
      <c r="K207" s="40" t="str">
        <f t="shared" si="52"/>
        <v>Yes</v>
      </c>
    </row>
    <row r="208" spans="1:16">
      <c r="A208" s="41"/>
      <c r="B208" s="41"/>
      <c r="C208" s="48" t="s">
        <v>11</v>
      </c>
      <c r="D208" s="69">
        <v>5.5110000000000001</v>
      </c>
      <c r="E208" s="70">
        <v>0.59560000000000002</v>
      </c>
      <c r="F208" s="69">
        <v>23.420999999999999</v>
      </c>
      <c r="G208" s="70">
        <v>2.1999</v>
      </c>
      <c r="H208" s="50">
        <v>-17.91</v>
      </c>
      <c r="I208" s="51">
        <v>2.1758000000000002</v>
      </c>
      <c r="J208" s="39">
        <f t="shared" si="51"/>
        <v>-8.2314550969758251</v>
      </c>
      <c r="K208" s="40" t="str">
        <f t="shared" si="52"/>
        <v>Yes</v>
      </c>
      <c r="L208" s="44"/>
      <c r="M208" s="44"/>
      <c r="N208" s="44"/>
      <c r="O208" s="44"/>
      <c r="P208" s="44"/>
    </row>
    <row r="209" spans="1:16">
      <c r="A209" s="41"/>
      <c r="B209" s="41"/>
      <c r="C209" s="48" t="s">
        <v>12</v>
      </c>
      <c r="D209" s="69">
        <v>9.6150000000000002</v>
      </c>
      <c r="E209" s="70">
        <v>1.0286</v>
      </c>
      <c r="F209" s="69">
        <v>23.420999999999999</v>
      </c>
      <c r="G209" s="70">
        <v>2.1999</v>
      </c>
      <c r="H209" s="54">
        <v>-13.805999999999999</v>
      </c>
      <c r="I209" s="55">
        <v>2.2126999999999999</v>
      </c>
      <c r="J209" s="39">
        <f t="shared" si="51"/>
        <v>-6.2394359831879607</v>
      </c>
      <c r="K209" s="40" t="str">
        <f t="shared" si="52"/>
        <v>Yes</v>
      </c>
      <c r="L209" s="44"/>
      <c r="M209" s="44"/>
      <c r="N209" s="44"/>
      <c r="O209" s="44"/>
      <c r="P209" s="44"/>
    </row>
    <row r="210" spans="1:16">
      <c r="A210" s="41" t="s">
        <v>62</v>
      </c>
      <c r="B210" s="41" t="s">
        <v>61</v>
      </c>
      <c r="C210" s="48" t="s">
        <v>7</v>
      </c>
      <c r="D210" s="69">
        <v>13.510999999999999</v>
      </c>
      <c r="E210" s="70">
        <v>0.63449999999999995</v>
      </c>
      <c r="F210" s="69">
        <v>8.1050000000000004</v>
      </c>
      <c r="G210" s="70">
        <v>0.65869999999999995</v>
      </c>
      <c r="H210" s="69">
        <v>5.4050000000000002</v>
      </c>
      <c r="I210" s="70">
        <v>0.74129999999999996</v>
      </c>
      <c r="J210" s="39">
        <f t="shared" ref="J210:J221" si="53">H210/I210</f>
        <v>7.2912451099419942</v>
      </c>
      <c r="K210" s="40" t="str">
        <f t="shared" ref="K210:K221" si="54">IF(ABS(J210)&gt;=1.96,"Yes","No")</f>
        <v>Yes</v>
      </c>
    </row>
    <row r="211" spans="1:16">
      <c r="A211" s="41"/>
      <c r="B211" s="41" t="s">
        <v>18</v>
      </c>
      <c r="C211" s="48" t="s">
        <v>8</v>
      </c>
      <c r="D211" s="69">
        <v>13.510999999999999</v>
      </c>
      <c r="E211" s="70">
        <v>0.63449999999999995</v>
      </c>
      <c r="F211" s="69">
        <v>11.875999999999999</v>
      </c>
      <c r="G211" s="70">
        <v>0.8851</v>
      </c>
      <c r="H211" s="69">
        <v>1.635</v>
      </c>
      <c r="I211" s="70">
        <v>0.89429999999999998</v>
      </c>
      <c r="J211" s="39">
        <f t="shared" si="53"/>
        <v>1.8282455551828245</v>
      </c>
      <c r="K211" s="40" t="str">
        <f t="shared" si="54"/>
        <v>No</v>
      </c>
    </row>
    <row r="212" spans="1:16">
      <c r="A212" s="41"/>
      <c r="B212" s="41"/>
      <c r="C212" s="48" t="s">
        <v>9</v>
      </c>
      <c r="D212" s="69">
        <v>13.510999999999999</v>
      </c>
      <c r="E212" s="70">
        <v>0.63449999999999995</v>
      </c>
      <c r="F212" s="69">
        <v>30.312999999999999</v>
      </c>
      <c r="G212" s="70">
        <v>4.6326000000000001</v>
      </c>
      <c r="H212" s="69">
        <v>-16.803000000000001</v>
      </c>
      <c r="I212" s="70">
        <v>4.4527999999999999</v>
      </c>
      <c r="J212" s="39">
        <f t="shared" si="53"/>
        <v>-3.7735806683435147</v>
      </c>
      <c r="K212" s="40" t="str">
        <f t="shared" si="54"/>
        <v>Yes</v>
      </c>
    </row>
    <row r="213" spans="1:16">
      <c r="A213" s="41"/>
      <c r="B213" s="41"/>
      <c r="C213" t="s">
        <v>10</v>
      </c>
      <c r="D213" s="69">
        <v>8.1050000000000004</v>
      </c>
      <c r="E213" s="70">
        <v>0.65869999999999995</v>
      </c>
      <c r="F213" s="69">
        <v>11.875999999999999</v>
      </c>
      <c r="G213" s="70">
        <v>0.8851</v>
      </c>
      <c r="H213" s="69">
        <v>-3.7709999999999999</v>
      </c>
      <c r="I213" s="70">
        <v>0.92530000000000001</v>
      </c>
      <c r="J213" s="39">
        <f t="shared" si="53"/>
        <v>-4.075434994055982</v>
      </c>
      <c r="K213" s="40" t="str">
        <f t="shared" si="54"/>
        <v>Yes</v>
      </c>
    </row>
    <row r="214" spans="1:16">
      <c r="A214" s="41"/>
      <c r="B214" s="41"/>
      <c r="C214" t="s">
        <v>11</v>
      </c>
      <c r="D214" s="69">
        <v>8.1050000000000004</v>
      </c>
      <c r="E214" s="70">
        <v>0.65869999999999995</v>
      </c>
      <c r="F214" s="69">
        <v>30.312999999999999</v>
      </c>
      <c r="G214" s="70">
        <v>4.6326000000000001</v>
      </c>
      <c r="H214" s="50">
        <v>-22.207999999999998</v>
      </c>
      <c r="I214" s="51">
        <v>4.5891000000000002</v>
      </c>
      <c r="J214" s="39">
        <f t="shared" si="53"/>
        <v>-4.8392931075810068</v>
      </c>
      <c r="K214" s="40" t="str">
        <f t="shared" si="54"/>
        <v>Yes</v>
      </c>
    </row>
    <row r="215" spans="1:16">
      <c r="A215" s="41"/>
      <c r="B215" s="41"/>
      <c r="C215" s="48" t="s">
        <v>12</v>
      </c>
      <c r="D215" s="69">
        <v>11.875999999999999</v>
      </c>
      <c r="E215" s="70">
        <v>0.8851</v>
      </c>
      <c r="F215" s="69">
        <v>30.312999999999999</v>
      </c>
      <c r="G215" s="70">
        <v>4.6326000000000001</v>
      </c>
      <c r="H215" s="54">
        <v>-18.437000000000001</v>
      </c>
      <c r="I215" s="55">
        <v>4.3917999999999999</v>
      </c>
      <c r="J215" s="39">
        <f t="shared" si="53"/>
        <v>-4.1980509130652583</v>
      </c>
      <c r="K215" s="40" t="str">
        <f t="shared" si="54"/>
        <v>Yes</v>
      </c>
    </row>
    <row r="216" spans="1:16">
      <c r="A216" s="82" t="s">
        <v>62</v>
      </c>
      <c r="B216" s="82" t="s">
        <v>71</v>
      </c>
      <c r="C216" s="94" t="s">
        <v>7</v>
      </c>
      <c r="D216" s="28">
        <v>5.4050000000000002</v>
      </c>
      <c r="E216" s="95">
        <v>0.74129999999999996</v>
      </c>
      <c r="F216" s="28">
        <v>1.6080000000000001</v>
      </c>
      <c r="G216" s="95">
        <v>1.2665</v>
      </c>
      <c r="H216" s="56">
        <f t="shared" ref="H216:H221" si="55">D216-F216</f>
        <v>3.7970000000000002</v>
      </c>
      <c r="I216" s="57">
        <f t="shared" ref="I216:I221" si="56">SQRT((E216*E216) + (G216*G216))</f>
        <v>1.4674971686514424</v>
      </c>
      <c r="J216" s="58">
        <f t="shared" si="53"/>
        <v>2.5873985184511503</v>
      </c>
      <c r="K216" s="80" t="str">
        <f t="shared" si="54"/>
        <v>Yes</v>
      </c>
    </row>
    <row r="217" spans="1:16">
      <c r="A217" s="109"/>
      <c r="B217" s="82" t="s">
        <v>74</v>
      </c>
      <c r="C217" s="94" t="s">
        <v>8</v>
      </c>
      <c r="D217" s="28">
        <v>1.635</v>
      </c>
      <c r="E217" s="95">
        <v>0.89429999999999998</v>
      </c>
      <c r="F217" s="28">
        <v>3.1379999999999999</v>
      </c>
      <c r="G217" s="95">
        <v>0.89649999999999996</v>
      </c>
      <c r="H217" s="56">
        <f t="shared" si="55"/>
        <v>-1.5029999999999999</v>
      </c>
      <c r="I217" s="57">
        <f t="shared" si="56"/>
        <v>1.266287779298213</v>
      </c>
      <c r="J217" s="58">
        <f t="shared" si="53"/>
        <v>-1.1869339849690208</v>
      </c>
      <c r="K217" s="80" t="str">
        <f t="shared" si="54"/>
        <v>No</v>
      </c>
    </row>
    <row r="218" spans="1:16">
      <c r="A218" s="109"/>
      <c r="B218" s="82"/>
      <c r="C218" s="94" t="s">
        <v>9</v>
      </c>
      <c r="D218" s="28">
        <v>-16.803000000000001</v>
      </c>
      <c r="E218" s="95">
        <v>4.4527999999999999</v>
      </c>
      <c r="F218" s="28">
        <v>-6.8319999999999999</v>
      </c>
      <c r="G218" s="95">
        <v>2.7284000000000002</v>
      </c>
      <c r="H218" s="56">
        <f t="shared" si="55"/>
        <v>-9.9710000000000001</v>
      </c>
      <c r="I218" s="57">
        <f t="shared" si="56"/>
        <v>5.2222212132386732</v>
      </c>
      <c r="J218" s="58">
        <f t="shared" si="53"/>
        <v>-1.9093407944349161</v>
      </c>
      <c r="K218" s="80" t="str">
        <f t="shared" si="54"/>
        <v>No</v>
      </c>
    </row>
    <row r="219" spans="1:16">
      <c r="A219" s="109"/>
      <c r="B219" s="82"/>
      <c r="C219" s="94" t="s">
        <v>10</v>
      </c>
      <c r="D219" s="28">
        <v>-3.7709999999999999</v>
      </c>
      <c r="E219" s="95">
        <v>0.92530000000000001</v>
      </c>
      <c r="F219" s="28">
        <v>1.53</v>
      </c>
      <c r="G219" s="95">
        <v>1.8027</v>
      </c>
      <c r="H219" s="56">
        <f t="shared" si="55"/>
        <v>-5.3010000000000002</v>
      </c>
      <c r="I219" s="57">
        <f t="shared" si="56"/>
        <v>2.0263038715849109</v>
      </c>
      <c r="J219" s="58">
        <f t="shared" si="53"/>
        <v>-2.6160933087759068</v>
      </c>
      <c r="K219" s="80" t="str">
        <f t="shared" si="54"/>
        <v>Yes</v>
      </c>
    </row>
    <row r="220" spans="1:16">
      <c r="A220" s="109"/>
      <c r="B220" s="82"/>
      <c r="C220" s="94" t="s">
        <v>11</v>
      </c>
      <c r="D220" s="26">
        <v>-22.207999999999998</v>
      </c>
      <c r="E220" s="99">
        <v>4.5891000000000002</v>
      </c>
      <c r="F220" s="26">
        <v>-8.44</v>
      </c>
      <c r="G220" s="99">
        <v>2.9411999999999998</v>
      </c>
      <c r="H220" s="56">
        <f t="shared" si="55"/>
        <v>-13.767999999999999</v>
      </c>
      <c r="I220" s="57">
        <f t="shared" si="56"/>
        <v>5.4507335515506536</v>
      </c>
      <c r="J220" s="58">
        <f t="shared" si="53"/>
        <v>-2.5258985547153014</v>
      </c>
      <c r="K220" s="80" t="str">
        <f t="shared" si="54"/>
        <v>Yes</v>
      </c>
    </row>
    <row r="221" spans="1:16">
      <c r="A221" s="110"/>
      <c r="B221" s="32"/>
      <c r="C221" s="108" t="s">
        <v>12</v>
      </c>
      <c r="D221" s="102">
        <v>-18.437000000000001</v>
      </c>
      <c r="E221" s="103">
        <v>4.3917999999999999</v>
      </c>
      <c r="F221" s="102">
        <v>-9.9700000000000006</v>
      </c>
      <c r="G221" s="103">
        <v>2.8069000000000002</v>
      </c>
      <c r="H221" s="104">
        <f t="shared" si="55"/>
        <v>-8.4670000000000005</v>
      </c>
      <c r="I221" s="105">
        <f t="shared" si="56"/>
        <v>5.2121583677014263</v>
      </c>
      <c r="J221" s="106">
        <f t="shared" si="53"/>
        <v>-1.6244709777945536</v>
      </c>
      <c r="K221" s="107" t="str">
        <f t="shared" si="54"/>
        <v>No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Access_APUSHist</vt:lpstr>
      <vt:lpstr>Took_APUSHist</vt:lpstr>
      <vt:lpstr>t-tests</vt:lpstr>
      <vt:lpstr>Sheet1</vt:lpstr>
    </vt:vector>
  </TitlesOfParts>
  <Company>Westat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lemanski_n</dc:creator>
  <cp:lastModifiedBy>rfinnegan</cp:lastModifiedBy>
  <dcterms:created xsi:type="dcterms:W3CDTF">2011-02-18T15:16:49Z</dcterms:created>
  <dcterms:modified xsi:type="dcterms:W3CDTF">2011-06-06T21:20:32Z</dcterms:modified>
</cp:coreProperties>
</file>